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500"/>
  </bookViews>
  <sheets>
    <sheet name="PLAN STUDIÓW" sheetId="1" r:id="rId1"/>
  </sheets>
  <definedNames>
    <definedName name="_xlnm.Print_Area" localSheetId="0">'PLAN STUDIÓW'!$A$1:$BV$79</definedName>
  </definedNames>
  <calcPr calcId="181029" iterateDelta="1E-4"/>
</workbook>
</file>

<file path=xl/calcChain.xml><?xml version="1.0" encoding="utf-8"?>
<calcChain xmlns="http://schemas.openxmlformats.org/spreadsheetml/2006/main">
  <c r="P33" i="1" l="1"/>
  <c r="BV17" i="1"/>
  <c r="M17" i="1"/>
  <c r="L17" i="1"/>
  <c r="K17" i="1"/>
  <c r="J17" i="1"/>
  <c r="I17" i="1"/>
  <c r="H17" i="1"/>
  <c r="G17" i="1"/>
  <c r="F17" i="1"/>
  <c r="BV16" i="1"/>
  <c r="M16" i="1"/>
  <c r="L16" i="1"/>
  <c r="K16" i="1"/>
  <c r="J16" i="1"/>
  <c r="I16" i="1"/>
  <c r="H16" i="1"/>
  <c r="G16" i="1"/>
  <c r="F16" i="1"/>
  <c r="E16" i="1"/>
  <c r="E17" i="1" l="1"/>
  <c r="F56" i="1" l="1"/>
  <c r="BU33" i="1"/>
  <c r="BT33" i="1"/>
  <c r="BM33" i="1"/>
  <c r="BN33" i="1"/>
  <c r="BO33" i="1"/>
  <c r="BP33" i="1"/>
  <c r="BQ33" i="1"/>
  <c r="BR33" i="1"/>
  <c r="BS33" i="1"/>
  <c r="BL33" i="1"/>
  <c r="BK33" i="1"/>
  <c r="BJ33" i="1"/>
  <c r="BC33" i="1"/>
  <c r="BD33" i="1"/>
  <c r="BE33" i="1"/>
  <c r="BF33" i="1"/>
  <c r="BG33" i="1"/>
  <c r="BH33" i="1"/>
  <c r="BI33" i="1"/>
  <c r="BB33" i="1"/>
  <c r="BA33" i="1"/>
  <c r="AZ33" i="1"/>
  <c r="AY33" i="1"/>
  <c r="AS33" i="1"/>
  <c r="AT33" i="1"/>
  <c r="AU33" i="1"/>
  <c r="AV33" i="1"/>
  <c r="AW33" i="1"/>
  <c r="AX33" i="1"/>
  <c r="AR33" i="1"/>
  <c r="AQ33" i="1"/>
  <c r="AP33" i="1"/>
  <c r="AI33" i="1"/>
  <c r="AJ33" i="1"/>
  <c r="AK33" i="1"/>
  <c r="AL33" i="1"/>
  <c r="AM33" i="1"/>
  <c r="AN33" i="1"/>
  <c r="AO33" i="1"/>
  <c r="AH33" i="1"/>
  <c r="AG33" i="1"/>
  <c r="AF33" i="1"/>
  <c r="AD33" i="1"/>
  <c r="Y33" i="1"/>
  <c r="Z33" i="1"/>
  <c r="AA33" i="1"/>
  <c r="AB33" i="1"/>
  <c r="AC33" i="1"/>
  <c r="AE33" i="1"/>
  <c r="X33" i="1"/>
  <c r="W33" i="1"/>
  <c r="V33" i="1"/>
  <c r="T33" i="1"/>
  <c r="Q33" i="1"/>
  <c r="R33" i="1"/>
  <c r="S33" i="1"/>
  <c r="U33" i="1"/>
  <c r="O33" i="1"/>
  <c r="N33" i="1"/>
  <c r="F45" i="1"/>
  <c r="G45" i="1"/>
  <c r="H45" i="1"/>
  <c r="I45" i="1"/>
  <c r="J45" i="1"/>
  <c r="K45" i="1"/>
  <c r="L45" i="1"/>
  <c r="M45" i="1"/>
  <c r="F46" i="1"/>
  <c r="G46" i="1"/>
  <c r="H46" i="1"/>
  <c r="I46" i="1"/>
  <c r="J46" i="1"/>
  <c r="K46" i="1"/>
  <c r="L46" i="1"/>
  <c r="M46" i="1"/>
  <c r="F47" i="1"/>
  <c r="G47" i="1"/>
  <c r="H47" i="1"/>
  <c r="I47" i="1"/>
  <c r="J47" i="1"/>
  <c r="K47" i="1"/>
  <c r="L47" i="1"/>
  <c r="M47" i="1"/>
  <c r="F48" i="1"/>
  <c r="G48" i="1"/>
  <c r="H48" i="1"/>
  <c r="I48" i="1"/>
  <c r="J48" i="1"/>
  <c r="K48" i="1"/>
  <c r="L48" i="1"/>
  <c r="M48" i="1"/>
  <c r="F49" i="1"/>
  <c r="G49" i="1"/>
  <c r="H49" i="1"/>
  <c r="I49" i="1"/>
  <c r="J49" i="1"/>
  <c r="K49" i="1"/>
  <c r="L49" i="1"/>
  <c r="M49" i="1"/>
  <c r="F50" i="1"/>
  <c r="G50" i="1"/>
  <c r="H50" i="1"/>
  <c r="E50" i="1" s="1"/>
  <c r="I50" i="1"/>
  <c r="J50" i="1"/>
  <c r="K50" i="1"/>
  <c r="L50" i="1"/>
  <c r="M50" i="1"/>
  <c r="F51" i="1"/>
  <c r="G51" i="1"/>
  <c r="H51" i="1"/>
  <c r="I51" i="1"/>
  <c r="J51" i="1"/>
  <c r="K51" i="1"/>
  <c r="L51" i="1"/>
  <c r="M51" i="1"/>
  <c r="F52" i="1"/>
  <c r="G52" i="1"/>
  <c r="H52" i="1"/>
  <c r="E52" i="1" s="1"/>
  <c r="I52" i="1"/>
  <c r="J52" i="1"/>
  <c r="K52" i="1"/>
  <c r="L52" i="1"/>
  <c r="M52" i="1"/>
  <c r="BV45" i="1"/>
  <c r="BV46" i="1"/>
  <c r="BV47" i="1"/>
  <c r="BV48" i="1"/>
  <c r="BV49" i="1"/>
  <c r="BV50" i="1"/>
  <c r="BV51" i="1"/>
  <c r="BV52" i="1"/>
  <c r="BV40" i="1"/>
  <c r="BV41" i="1"/>
  <c r="BV42" i="1"/>
  <c r="F40" i="1"/>
  <c r="G40" i="1"/>
  <c r="H40" i="1"/>
  <c r="I40" i="1"/>
  <c r="E40" i="1" s="1"/>
  <c r="J40" i="1"/>
  <c r="K40" i="1"/>
  <c r="L40" i="1"/>
  <c r="M40" i="1"/>
  <c r="F41" i="1"/>
  <c r="G41" i="1"/>
  <c r="H41" i="1"/>
  <c r="I41" i="1"/>
  <c r="J41" i="1"/>
  <c r="K41" i="1"/>
  <c r="L41" i="1"/>
  <c r="M41" i="1"/>
  <c r="F42" i="1"/>
  <c r="G42" i="1"/>
  <c r="H42" i="1"/>
  <c r="I42" i="1"/>
  <c r="J42" i="1"/>
  <c r="K42" i="1"/>
  <c r="L42" i="1"/>
  <c r="M42" i="1"/>
  <c r="BV35" i="1"/>
  <c r="F35" i="1"/>
  <c r="G35" i="1"/>
  <c r="H35" i="1"/>
  <c r="I35" i="1"/>
  <c r="J35" i="1"/>
  <c r="K35" i="1"/>
  <c r="L35" i="1"/>
  <c r="M35" i="1"/>
  <c r="BV37" i="1"/>
  <c r="BV38" i="1"/>
  <c r="F37" i="1"/>
  <c r="G37" i="1"/>
  <c r="H37" i="1"/>
  <c r="I37" i="1"/>
  <c r="J37" i="1"/>
  <c r="K37" i="1"/>
  <c r="L37" i="1"/>
  <c r="M37" i="1"/>
  <c r="F38" i="1"/>
  <c r="E38" i="1" s="1"/>
  <c r="G38" i="1"/>
  <c r="H38" i="1"/>
  <c r="I38" i="1"/>
  <c r="J38" i="1"/>
  <c r="K38" i="1"/>
  <c r="L38" i="1"/>
  <c r="M38" i="1"/>
  <c r="BV25" i="1"/>
  <c r="BV26" i="1"/>
  <c r="BV27" i="1"/>
  <c r="F25" i="1"/>
  <c r="G25" i="1"/>
  <c r="H25" i="1"/>
  <c r="I25" i="1"/>
  <c r="J25" i="1"/>
  <c r="K25" i="1"/>
  <c r="L25" i="1"/>
  <c r="M25" i="1"/>
  <c r="F26" i="1"/>
  <c r="G26" i="1"/>
  <c r="H26" i="1"/>
  <c r="I26" i="1"/>
  <c r="J26" i="1"/>
  <c r="K26" i="1"/>
  <c r="L26" i="1"/>
  <c r="M26" i="1"/>
  <c r="F27" i="1"/>
  <c r="G27" i="1"/>
  <c r="E27" i="1" s="1"/>
  <c r="H27" i="1"/>
  <c r="I27" i="1"/>
  <c r="J27" i="1"/>
  <c r="K27" i="1"/>
  <c r="L27" i="1"/>
  <c r="M27" i="1"/>
  <c r="BV62" i="1"/>
  <c r="BV24" i="1"/>
  <c r="M62" i="1"/>
  <c r="L62" i="1"/>
  <c r="K62" i="1"/>
  <c r="J62" i="1"/>
  <c r="I62" i="1"/>
  <c r="H62" i="1"/>
  <c r="G62" i="1"/>
  <c r="F62" i="1"/>
  <c r="E62" i="1" s="1"/>
  <c r="M24" i="1"/>
  <c r="L24" i="1"/>
  <c r="K24" i="1"/>
  <c r="J24" i="1"/>
  <c r="I24" i="1"/>
  <c r="H24" i="1"/>
  <c r="G24" i="1"/>
  <c r="F24" i="1"/>
  <c r="BV39" i="1"/>
  <c r="F39" i="1"/>
  <c r="G39" i="1"/>
  <c r="H39" i="1"/>
  <c r="I39" i="1"/>
  <c r="J39" i="1"/>
  <c r="K39" i="1"/>
  <c r="L39" i="1"/>
  <c r="M39" i="1"/>
  <c r="BV11" i="1"/>
  <c r="F11" i="1"/>
  <c r="G11" i="1"/>
  <c r="H11" i="1"/>
  <c r="I11" i="1"/>
  <c r="J11" i="1"/>
  <c r="K11" i="1"/>
  <c r="L11" i="1"/>
  <c r="M11" i="1"/>
  <c r="BU54" i="1"/>
  <c r="BK54" i="1"/>
  <c r="BA54" i="1"/>
  <c r="AQ54" i="1"/>
  <c r="AG54" i="1"/>
  <c r="W54" i="1"/>
  <c r="V54" i="1"/>
  <c r="AF54" i="1"/>
  <c r="AP54" i="1"/>
  <c r="AZ54" i="1"/>
  <c r="BJ54" i="1"/>
  <c r="BT54" i="1"/>
  <c r="N8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F10" i="1"/>
  <c r="G10" i="1"/>
  <c r="H10" i="1"/>
  <c r="I10" i="1"/>
  <c r="J10" i="1"/>
  <c r="K10" i="1"/>
  <c r="L10" i="1"/>
  <c r="M10" i="1"/>
  <c r="BV10" i="1"/>
  <c r="F12" i="1"/>
  <c r="G12" i="1"/>
  <c r="H12" i="1"/>
  <c r="I12" i="1"/>
  <c r="J12" i="1"/>
  <c r="K12" i="1"/>
  <c r="L12" i="1"/>
  <c r="M12" i="1"/>
  <c r="BV12" i="1"/>
  <c r="F13" i="1"/>
  <c r="G13" i="1"/>
  <c r="H13" i="1"/>
  <c r="I13" i="1"/>
  <c r="J13" i="1"/>
  <c r="K13" i="1"/>
  <c r="L13" i="1"/>
  <c r="M13" i="1"/>
  <c r="BV13" i="1"/>
  <c r="F14" i="1"/>
  <c r="G14" i="1"/>
  <c r="H14" i="1"/>
  <c r="I14" i="1"/>
  <c r="J14" i="1"/>
  <c r="K14" i="1"/>
  <c r="L14" i="1"/>
  <c r="M14" i="1"/>
  <c r="BV14" i="1"/>
  <c r="F15" i="1"/>
  <c r="G15" i="1"/>
  <c r="H15" i="1"/>
  <c r="I15" i="1"/>
  <c r="J15" i="1"/>
  <c r="K15" i="1"/>
  <c r="L15" i="1"/>
  <c r="M15" i="1"/>
  <c r="BV15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F20" i="1"/>
  <c r="G20" i="1"/>
  <c r="H20" i="1"/>
  <c r="I20" i="1"/>
  <c r="J20" i="1"/>
  <c r="K20" i="1"/>
  <c r="L20" i="1"/>
  <c r="M20" i="1"/>
  <c r="BV20" i="1"/>
  <c r="F21" i="1"/>
  <c r="G21" i="1"/>
  <c r="H21" i="1"/>
  <c r="I21" i="1"/>
  <c r="J21" i="1"/>
  <c r="K21" i="1"/>
  <c r="L21" i="1"/>
  <c r="M21" i="1"/>
  <c r="BV21" i="1"/>
  <c r="F22" i="1"/>
  <c r="G22" i="1"/>
  <c r="G19" i="1" s="1"/>
  <c r="H22" i="1"/>
  <c r="I22" i="1"/>
  <c r="J22" i="1"/>
  <c r="K22" i="1"/>
  <c r="L22" i="1"/>
  <c r="M22" i="1"/>
  <c r="BV22" i="1"/>
  <c r="F23" i="1"/>
  <c r="G23" i="1"/>
  <c r="H23" i="1"/>
  <c r="I23" i="1"/>
  <c r="J23" i="1"/>
  <c r="K23" i="1"/>
  <c r="L23" i="1"/>
  <c r="M23" i="1"/>
  <c r="BV23" i="1"/>
  <c r="F28" i="1"/>
  <c r="G28" i="1"/>
  <c r="H28" i="1"/>
  <c r="I28" i="1"/>
  <c r="E28" i="1" s="1"/>
  <c r="J28" i="1"/>
  <c r="K28" i="1"/>
  <c r="L28" i="1"/>
  <c r="M28" i="1"/>
  <c r="BV28" i="1"/>
  <c r="F29" i="1"/>
  <c r="G29" i="1"/>
  <c r="H29" i="1"/>
  <c r="I29" i="1"/>
  <c r="J29" i="1"/>
  <c r="K29" i="1"/>
  <c r="L29" i="1"/>
  <c r="M29" i="1"/>
  <c r="BV29" i="1"/>
  <c r="F30" i="1"/>
  <c r="G30" i="1"/>
  <c r="H30" i="1"/>
  <c r="I30" i="1"/>
  <c r="J30" i="1"/>
  <c r="K30" i="1"/>
  <c r="L30" i="1"/>
  <c r="M30" i="1"/>
  <c r="BV30" i="1"/>
  <c r="F31" i="1"/>
  <c r="E31" i="1" s="1"/>
  <c r="G31" i="1"/>
  <c r="H31" i="1"/>
  <c r="I31" i="1"/>
  <c r="J31" i="1"/>
  <c r="K31" i="1"/>
  <c r="L31" i="1"/>
  <c r="M31" i="1"/>
  <c r="BV31" i="1"/>
  <c r="F34" i="1"/>
  <c r="G34" i="1"/>
  <c r="H34" i="1"/>
  <c r="I34" i="1"/>
  <c r="J34" i="1"/>
  <c r="K34" i="1"/>
  <c r="L34" i="1"/>
  <c r="M34" i="1"/>
  <c r="BV34" i="1"/>
  <c r="F36" i="1"/>
  <c r="G36" i="1"/>
  <c r="H36" i="1"/>
  <c r="I36" i="1"/>
  <c r="J36" i="1"/>
  <c r="K36" i="1"/>
  <c r="L36" i="1"/>
  <c r="M36" i="1"/>
  <c r="BV36" i="1"/>
  <c r="F43" i="1"/>
  <c r="G43" i="1"/>
  <c r="H43" i="1"/>
  <c r="I43" i="1"/>
  <c r="J43" i="1"/>
  <c r="K43" i="1"/>
  <c r="L43" i="1"/>
  <c r="M43" i="1"/>
  <c r="BV43" i="1"/>
  <c r="F44" i="1"/>
  <c r="G44" i="1"/>
  <c r="H44" i="1"/>
  <c r="I44" i="1"/>
  <c r="J44" i="1"/>
  <c r="K44" i="1"/>
  <c r="L44" i="1"/>
  <c r="M44" i="1"/>
  <c r="BV44" i="1"/>
  <c r="N54" i="1"/>
  <c r="O54" i="1"/>
  <c r="P54" i="1"/>
  <c r="Q54" i="1"/>
  <c r="R54" i="1"/>
  <c r="S54" i="1"/>
  <c r="T54" i="1"/>
  <c r="U54" i="1"/>
  <c r="X54" i="1"/>
  <c r="Y54" i="1"/>
  <c r="Z54" i="1"/>
  <c r="AA54" i="1"/>
  <c r="AB54" i="1"/>
  <c r="AC54" i="1"/>
  <c r="AD54" i="1"/>
  <c r="AE54" i="1"/>
  <c r="AH54" i="1"/>
  <c r="AI54" i="1"/>
  <c r="AJ54" i="1"/>
  <c r="AK54" i="1"/>
  <c r="AL54" i="1"/>
  <c r="AM54" i="1"/>
  <c r="AN54" i="1"/>
  <c r="AO54" i="1"/>
  <c r="AR54" i="1"/>
  <c r="AS54" i="1"/>
  <c r="AT54" i="1"/>
  <c r="AU54" i="1"/>
  <c r="AV54" i="1"/>
  <c r="AW54" i="1"/>
  <c r="AX54" i="1"/>
  <c r="AY54" i="1"/>
  <c r="BB54" i="1"/>
  <c r="BC54" i="1"/>
  <c r="BD54" i="1"/>
  <c r="BE54" i="1"/>
  <c r="BF54" i="1"/>
  <c r="BG54" i="1"/>
  <c r="BH54" i="1"/>
  <c r="BI54" i="1"/>
  <c r="BL54" i="1"/>
  <c r="BM54" i="1"/>
  <c r="BN54" i="1"/>
  <c r="BO54" i="1"/>
  <c r="BP54" i="1"/>
  <c r="BQ54" i="1"/>
  <c r="BR54" i="1"/>
  <c r="BS54" i="1"/>
  <c r="F55" i="1"/>
  <c r="F54" i="1"/>
  <c r="G55" i="1"/>
  <c r="G54" i="1" s="1"/>
  <c r="H55" i="1"/>
  <c r="H54" i="1" s="1"/>
  <c r="I55" i="1"/>
  <c r="I54" i="1"/>
  <c r="J55" i="1"/>
  <c r="J54" i="1"/>
  <c r="K55" i="1"/>
  <c r="K54" i="1" s="1"/>
  <c r="L55" i="1"/>
  <c r="L54" i="1" s="1"/>
  <c r="M55" i="1"/>
  <c r="M54" i="1"/>
  <c r="BV55" i="1"/>
  <c r="G56" i="1"/>
  <c r="H56" i="1"/>
  <c r="I56" i="1"/>
  <c r="J56" i="1"/>
  <c r="K56" i="1"/>
  <c r="L56" i="1"/>
  <c r="M56" i="1"/>
  <c r="BV56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F59" i="1"/>
  <c r="G59" i="1"/>
  <c r="G58" i="1"/>
  <c r="H59" i="1"/>
  <c r="H58" i="1" s="1"/>
  <c r="I59" i="1"/>
  <c r="I58" i="1" s="1"/>
  <c r="J59" i="1"/>
  <c r="J58" i="1" s="1"/>
  <c r="K59" i="1"/>
  <c r="K58" i="1" s="1"/>
  <c r="L59" i="1"/>
  <c r="L58" i="1" s="1"/>
  <c r="M59" i="1"/>
  <c r="M58" i="1" s="1"/>
  <c r="BV59" i="1"/>
  <c r="BV58" i="1" s="1"/>
  <c r="N61" i="1"/>
  <c r="O61" i="1"/>
  <c r="P61" i="1"/>
  <c r="Q61" i="1"/>
  <c r="R61" i="1"/>
  <c r="S61" i="1"/>
  <c r="S69" i="1" s="1"/>
  <c r="T61" i="1"/>
  <c r="U61" i="1"/>
  <c r="U69" i="1" s="1"/>
  <c r="V61" i="1"/>
  <c r="W61" i="1"/>
  <c r="X61" i="1"/>
  <c r="Y61" i="1"/>
  <c r="Z61" i="1"/>
  <c r="AA61" i="1"/>
  <c r="AB61" i="1"/>
  <c r="AC61" i="1"/>
  <c r="AC69" i="1" s="1"/>
  <c r="AD61" i="1"/>
  <c r="AE61" i="1"/>
  <c r="AF61" i="1"/>
  <c r="AG61" i="1"/>
  <c r="AH61" i="1"/>
  <c r="AI61" i="1"/>
  <c r="AI69" i="1" s="1"/>
  <c r="AJ61" i="1"/>
  <c r="AK61" i="1"/>
  <c r="AK69" i="1" s="1"/>
  <c r="AL61" i="1"/>
  <c r="AM61" i="1"/>
  <c r="AM69" i="1" s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A69" i="1" s="1"/>
  <c r="BB61" i="1"/>
  <c r="BC61" i="1"/>
  <c r="BC69" i="1" s="1"/>
  <c r="BD61" i="1"/>
  <c r="BE61" i="1"/>
  <c r="BF61" i="1"/>
  <c r="BG61" i="1"/>
  <c r="BG69" i="1" s="1"/>
  <c r="BH61" i="1"/>
  <c r="BI61" i="1"/>
  <c r="BI69" i="1" s="1"/>
  <c r="BJ61" i="1"/>
  <c r="BK61" i="1"/>
  <c r="BL61" i="1"/>
  <c r="BM61" i="1"/>
  <c r="BN61" i="1"/>
  <c r="BO61" i="1"/>
  <c r="BP61" i="1"/>
  <c r="BQ61" i="1"/>
  <c r="BQ69" i="1" s="1"/>
  <c r="BR61" i="1"/>
  <c r="BS61" i="1"/>
  <c r="BT61" i="1"/>
  <c r="BU61" i="1"/>
  <c r="F63" i="1"/>
  <c r="G63" i="1"/>
  <c r="H63" i="1"/>
  <c r="I63" i="1"/>
  <c r="J63" i="1"/>
  <c r="K63" i="1"/>
  <c r="L63" i="1"/>
  <c r="M63" i="1"/>
  <c r="BV63" i="1"/>
  <c r="F64" i="1"/>
  <c r="G64" i="1"/>
  <c r="H64" i="1"/>
  <c r="I64" i="1"/>
  <c r="J64" i="1"/>
  <c r="K64" i="1"/>
  <c r="L64" i="1"/>
  <c r="M64" i="1"/>
  <c r="BV64" i="1"/>
  <c r="F65" i="1"/>
  <c r="G65" i="1"/>
  <c r="H65" i="1"/>
  <c r="I65" i="1"/>
  <c r="J65" i="1"/>
  <c r="K65" i="1"/>
  <c r="L65" i="1"/>
  <c r="M65" i="1"/>
  <c r="BV65" i="1"/>
  <c r="F66" i="1"/>
  <c r="G66" i="1"/>
  <c r="H66" i="1"/>
  <c r="I66" i="1"/>
  <c r="J66" i="1"/>
  <c r="K66" i="1"/>
  <c r="L66" i="1"/>
  <c r="M66" i="1"/>
  <c r="BV66" i="1"/>
  <c r="F67" i="1"/>
  <c r="G67" i="1"/>
  <c r="H67" i="1"/>
  <c r="I67" i="1"/>
  <c r="J67" i="1"/>
  <c r="K67" i="1"/>
  <c r="L67" i="1"/>
  <c r="M67" i="1"/>
  <c r="BV67" i="1"/>
  <c r="E46" i="1"/>
  <c r="E24" i="1"/>
  <c r="BV54" i="1"/>
  <c r="M61" i="1"/>
  <c r="E34" i="1"/>
  <c r="H61" i="1" l="1"/>
  <c r="L61" i="1"/>
  <c r="AB69" i="1"/>
  <c r="X69" i="1"/>
  <c r="T69" i="1"/>
  <c r="P69" i="1"/>
  <c r="L33" i="1"/>
  <c r="H33" i="1"/>
  <c r="E30" i="1"/>
  <c r="M19" i="1"/>
  <c r="E21" i="1"/>
  <c r="E20" i="1"/>
  <c r="E39" i="1"/>
  <c r="E26" i="1"/>
  <c r="E25" i="1"/>
  <c r="BV33" i="1"/>
  <c r="E35" i="1"/>
  <c r="E42" i="1"/>
  <c r="E41" i="1"/>
  <c r="I19" i="1"/>
  <c r="E67" i="1"/>
  <c r="G61" i="1"/>
  <c r="J61" i="1"/>
  <c r="BS69" i="1"/>
  <c r="BO69" i="1"/>
  <c r="BK69" i="1"/>
  <c r="AY69" i="1"/>
  <c r="AU69" i="1"/>
  <c r="AQ69" i="1"/>
  <c r="AE69" i="1"/>
  <c r="AA69" i="1"/>
  <c r="W69" i="1"/>
  <c r="O69" i="1"/>
  <c r="E44" i="1"/>
  <c r="E43" i="1"/>
  <c r="E36" i="1"/>
  <c r="K33" i="1"/>
  <c r="F19" i="1"/>
  <c r="H19" i="1"/>
  <c r="E22" i="1"/>
  <c r="K19" i="1"/>
  <c r="J9" i="1"/>
  <c r="E13" i="1"/>
  <c r="L9" i="1"/>
  <c r="E51" i="1"/>
  <c r="E49" i="1"/>
  <c r="E48" i="1"/>
  <c r="E47" i="1"/>
  <c r="E45" i="1"/>
  <c r="R69" i="1"/>
  <c r="F33" i="1"/>
  <c r="G9" i="1"/>
  <c r="BR69" i="1"/>
  <c r="BJ69" i="1"/>
  <c r="BB69" i="1"/>
  <c r="AL69" i="1"/>
  <c r="AH69" i="1"/>
  <c r="AD69" i="1"/>
  <c r="Z69" i="1"/>
  <c r="V69" i="1"/>
  <c r="BP69" i="1"/>
  <c r="BL69" i="1"/>
  <c r="BH69" i="1"/>
  <c r="BD69" i="1"/>
  <c r="AV69" i="1"/>
  <c r="AR69" i="1"/>
  <c r="AN69" i="1"/>
  <c r="BN69" i="1"/>
  <c r="AX69" i="1"/>
  <c r="BF69" i="1"/>
  <c r="E15" i="1"/>
  <c r="E14" i="1"/>
  <c r="BV9" i="1"/>
  <c r="BT69" i="1"/>
  <c r="AF69" i="1"/>
  <c r="H9" i="1"/>
  <c r="M9" i="1"/>
  <c r="M69" i="1" s="1"/>
  <c r="E10" i="1"/>
  <c r="AP58" i="1"/>
  <c r="AP69" i="1" s="1"/>
  <c r="BU69" i="1"/>
  <c r="BM69" i="1"/>
  <c r="BE69" i="1"/>
  <c r="AW69" i="1"/>
  <c r="AO69" i="1"/>
  <c r="AG69" i="1"/>
  <c r="Y69" i="1"/>
  <c r="Q69" i="1"/>
  <c r="E59" i="1"/>
  <c r="E58" i="1" s="1"/>
  <c r="N69" i="1"/>
  <c r="I33" i="1"/>
  <c r="J33" i="1"/>
  <c r="E23" i="1"/>
  <c r="J19" i="1"/>
  <c r="K9" i="1"/>
  <c r="BV61" i="1"/>
  <c r="E56" i="1"/>
  <c r="G33" i="1"/>
  <c r="G69" i="1" s="1"/>
  <c r="E64" i="1"/>
  <c r="E29" i="1"/>
  <c r="F61" i="1"/>
  <c r="AT69" i="1"/>
  <c r="E65" i="1"/>
  <c r="I61" i="1"/>
  <c r="AS69" i="1"/>
  <c r="E55" i="1"/>
  <c r="E54" i="1" s="1"/>
  <c r="AZ69" i="1"/>
  <c r="AJ69" i="1"/>
  <c r="M33" i="1"/>
  <c r="E63" i="1"/>
  <c r="L19" i="1"/>
  <c r="L69" i="1" s="1"/>
  <c r="BV19" i="1"/>
  <c r="E37" i="1"/>
  <c r="E11" i="1"/>
  <c r="F9" i="1"/>
  <c r="K61" i="1"/>
  <c r="E66" i="1"/>
  <c r="I9" i="1"/>
  <c r="F58" i="1"/>
  <c r="E12" i="1"/>
  <c r="E19" i="1" l="1"/>
  <c r="E33" i="1"/>
  <c r="BB70" i="1"/>
  <c r="H69" i="1"/>
  <c r="J69" i="1"/>
  <c r="X70" i="1"/>
  <c r="BL70" i="1"/>
  <c r="K69" i="1"/>
  <c r="AR70" i="1"/>
  <c r="I69" i="1"/>
  <c r="E61" i="1"/>
  <c r="AH70" i="1"/>
  <c r="E9" i="1"/>
  <c r="BV69" i="1"/>
  <c r="N70" i="1"/>
  <c r="F69" i="1"/>
  <c r="E69" i="1" l="1"/>
</calcChain>
</file>

<file path=xl/sharedStrings.xml><?xml version="1.0" encoding="utf-8"?>
<sst xmlns="http://schemas.openxmlformats.org/spreadsheetml/2006/main" count="301" uniqueCount="153">
  <si>
    <t>Państwowa Wyższa Szkoła Techniczno-Ekonomiczna</t>
  </si>
  <si>
    <t>im. ks. Bronisława Markiewicza w Jarosławiu</t>
  </si>
  <si>
    <t xml:space="preserve">Kierunek: </t>
  </si>
  <si>
    <t>Instytut Ochrony Zdrowia</t>
  </si>
  <si>
    <t>Ogólnie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</si>
  <si>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</si>
  <si>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</si>
  <si>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</si>
  <si>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</si>
  <si>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</si>
  <si>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</si>
  <si>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</si>
  <si>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</si>
  <si>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 VI</t>
  </si>
  <si>
    <t>PPZ</t>
  </si>
  <si>
    <t>WYB</t>
  </si>
  <si>
    <t>W</t>
  </si>
  <si>
    <t>Ć</t>
  </si>
  <si>
    <t>Lab</t>
  </si>
  <si>
    <t>ZP</t>
  </si>
  <si>
    <t>PZ</t>
  </si>
  <si>
    <t>seminarium</t>
  </si>
  <si>
    <t>Lektorat</t>
  </si>
  <si>
    <t>inne*</t>
  </si>
  <si>
    <t>E-Zoc-Zal</t>
  </si>
  <si>
    <t>ECTS</t>
  </si>
  <si>
    <t>SUMA ECTS</t>
  </si>
  <si>
    <t>A.</t>
  </si>
  <si>
    <t>1a. / 1b.</t>
  </si>
  <si>
    <t>Język obcy (angielski / niemiecki)</t>
  </si>
  <si>
    <t>*</t>
  </si>
  <si>
    <t>Z</t>
  </si>
  <si>
    <t>E</t>
  </si>
  <si>
    <t>Technologia informacyjna</t>
  </si>
  <si>
    <t>4.</t>
  </si>
  <si>
    <t>Komunikacja interpersonalna</t>
  </si>
  <si>
    <t>5.</t>
  </si>
  <si>
    <t>Wychowanie fizyczne</t>
  </si>
  <si>
    <t>6.</t>
  </si>
  <si>
    <t>Ochrona własności intelektualnej</t>
  </si>
  <si>
    <t>B.</t>
  </si>
  <si>
    <t>7.</t>
  </si>
  <si>
    <t>Biologia z genetyką</t>
  </si>
  <si>
    <t>Anatomia</t>
  </si>
  <si>
    <t>9.</t>
  </si>
  <si>
    <t>Biochemia</t>
  </si>
  <si>
    <t>&amp;</t>
  </si>
  <si>
    <t>10.</t>
  </si>
  <si>
    <t>Fizjologia i patofizjologia</t>
  </si>
  <si>
    <t>11.</t>
  </si>
  <si>
    <t>Doraźna pomoc przedmedyczna</t>
  </si>
  <si>
    <t>12.</t>
  </si>
  <si>
    <t>Biofizyka</t>
  </si>
  <si>
    <t>Farmakologia</t>
  </si>
  <si>
    <t>Higiena</t>
  </si>
  <si>
    <t>Mikrobiologia i immunologia</t>
  </si>
  <si>
    <t>17.</t>
  </si>
  <si>
    <t>C.</t>
  </si>
  <si>
    <t>18.</t>
  </si>
  <si>
    <t>Chemia kosmetyczna</t>
  </si>
  <si>
    <t>19.</t>
  </si>
  <si>
    <t>Kosmetologia pielęgnacyjna</t>
  </si>
  <si>
    <t>20.</t>
  </si>
  <si>
    <t>Kosmetologia upiększająca</t>
  </si>
  <si>
    <t>21.</t>
  </si>
  <si>
    <t>Dermatologia</t>
  </si>
  <si>
    <t>22.</t>
  </si>
  <si>
    <t>Receptura kosmetyczna</t>
  </si>
  <si>
    <t>23.</t>
  </si>
  <si>
    <t>Estetyka</t>
  </si>
  <si>
    <t>24.</t>
  </si>
  <si>
    <t>Fizjoterapia i masaż</t>
  </si>
  <si>
    <t>25.</t>
  </si>
  <si>
    <t>26.</t>
  </si>
  <si>
    <t>Wizaż i stylizacja</t>
  </si>
  <si>
    <t>27.</t>
  </si>
  <si>
    <t>Historia kosmetologii</t>
  </si>
  <si>
    <t>28.</t>
  </si>
  <si>
    <t>Kliniczny zarys chorób</t>
  </si>
  <si>
    <t>29.</t>
  </si>
  <si>
    <t>Podstawy alergologii</t>
  </si>
  <si>
    <t>30.</t>
  </si>
  <si>
    <t>Podstawy toksykologii</t>
  </si>
  <si>
    <t>31.</t>
  </si>
  <si>
    <t>Podstawy endokrynologii</t>
  </si>
  <si>
    <t>32.</t>
  </si>
  <si>
    <t>Technologia form kosmetyków</t>
  </si>
  <si>
    <t>33.</t>
  </si>
  <si>
    <t>Kosmetologia lecznicza</t>
  </si>
  <si>
    <t>34.</t>
  </si>
  <si>
    <t>Ustawodawstwo kosmetyczne</t>
  </si>
  <si>
    <t>35.</t>
  </si>
  <si>
    <t>36.</t>
  </si>
  <si>
    <t>Zasady prawidłowego żywienia i dietetyka</t>
  </si>
  <si>
    <t>E.</t>
  </si>
  <si>
    <t>37.</t>
  </si>
  <si>
    <t>Seminarium dyplomowe</t>
  </si>
  <si>
    <t>38.</t>
  </si>
  <si>
    <t>Praca dyplomowa</t>
  </si>
  <si>
    <t>F.</t>
  </si>
  <si>
    <t>PRAKTYKA ZAWODOWA</t>
  </si>
  <si>
    <t>39.</t>
  </si>
  <si>
    <t>Marketing i zarządzanie / Zarządzanie i organizacja</t>
  </si>
  <si>
    <t>Pedagogika zdrowotna / Pedagogika ogólna</t>
  </si>
  <si>
    <t>Psychologia zdrowia / Psychologia społeczna</t>
  </si>
  <si>
    <t>43a. / 43b.</t>
  </si>
  <si>
    <t>Zdrowie publiczne / Promocja i edukacja zdrowotna</t>
  </si>
  <si>
    <t>44a. / 44b.</t>
  </si>
  <si>
    <t>Diagnostyka laboratoryjna / Chirurgia estetyczna i plastyczna</t>
  </si>
  <si>
    <t>45a. / 45b.</t>
  </si>
  <si>
    <t>Sensoryka i środki zapachowe / Aromaterapia</t>
  </si>
  <si>
    <t>46a. / 46b.</t>
  </si>
  <si>
    <t>Techniki i zabiegi SPA / Balneologia i lecznictwo uzdrowiskowe</t>
  </si>
  <si>
    <t>47a. / 47b.</t>
  </si>
  <si>
    <t>Towaroznawstwo produktów kosmetycznych / Projektowanie kosmetyku</t>
  </si>
  <si>
    <t>SUMA KOSMETOLOGIA</t>
  </si>
  <si>
    <t>Liczba godzin w semestrze</t>
  </si>
  <si>
    <t xml:space="preserve"> wpisujemy zajęcia w formie projektu, ćwiczeń warsztatowych, samokształcenia</t>
  </si>
  <si>
    <t xml:space="preserve"> wpisujemy * dla wybranego przedmiotu wybieralnego</t>
  </si>
  <si>
    <t>wpisujemy &amp; dla przedmiotu praktycznego przygotowania zawodowego</t>
  </si>
  <si>
    <t xml:space="preserve">                                                                         </t>
  </si>
  <si>
    <t>……………………………….</t>
  </si>
  <si>
    <t>Dyrektor Instytutu</t>
  </si>
  <si>
    <t>HARMONOGRAM REALIZACJI PROGRAMU STUDIÓW</t>
  </si>
  <si>
    <t xml:space="preserve">Poziom studiów - Profil studiów - Forma studiów: </t>
  </si>
  <si>
    <t>Społeczeństwo demokratyczne i aktywność obywatelska</t>
  </si>
  <si>
    <t>Filozofia / Etyka zawodowa</t>
  </si>
  <si>
    <t>Ziołolecznictwo</t>
  </si>
  <si>
    <t>Kosmetyczne surowce naturalne</t>
  </si>
  <si>
    <t>ZAJĘCIA KSZTAŁCENIA OGÓLNEGO</t>
  </si>
  <si>
    <t>ZAJĘCIA KSZTAŁCENIA PODSTAWOWEGO</t>
  </si>
  <si>
    <t>ZAJĘCIA KSZTAŁCENIA KIERUNKOWEGO</t>
  </si>
  <si>
    <t>ZAJĘCIA SPECJALISTYCZNE</t>
  </si>
  <si>
    <t>ZAJĘCIA DYPLOMUJĄCE</t>
  </si>
  <si>
    <t>2a. / 2b.</t>
  </si>
  <si>
    <t>3.</t>
  </si>
  <si>
    <t>48a. / 48b.</t>
  </si>
  <si>
    <t>Nazwa zajęć</t>
  </si>
  <si>
    <t>14a. / 14b.</t>
  </si>
  <si>
    <t>15a. / 15b.</t>
  </si>
  <si>
    <t>40.</t>
  </si>
  <si>
    <t>41.</t>
  </si>
  <si>
    <t>42.</t>
  </si>
  <si>
    <t>D.</t>
  </si>
  <si>
    <t xml:space="preserve">KOSMETOLOGIA </t>
  </si>
  <si>
    <r>
      <rPr>
        <sz val="14"/>
        <rFont val="Arial"/>
        <family val="2"/>
        <charset val="238"/>
      </rPr>
      <t>Cykl kształcenia rozpoczynający się w roku akademickim</t>
    </r>
    <r>
      <rPr>
        <b/>
        <sz val="14"/>
        <rFont val="Arial"/>
        <family val="2"/>
        <charset val="238"/>
      </rPr>
      <t xml:space="preserve"> 2019/2020</t>
    </r>
  </si>
  <si>
    <t>Studia I stopnia, profil praktyczny, studia stacjonarne</t>
  </si>
  <si>
    <t>Praktyki zawodowe realizowane w zakładzie pracy</t>
  </si>
  <si>
    <t>Język obcy specjalistyczny (angielski / niemiecki)</t>
  </si>
  <si>
    <t>8a. / 8b.</t>
  </si>
  <si>
    <t>13.</t>
  </si>
  <si>
    <t>16a. / 16b.</t>
  </si>
  <si>
    <t>Medycyna fizykalna i kinezyterapia / Rehabilitacja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</si>
</sst>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24"/>
      <color indexed="8"/>
      <name val="Arial CE"/>
      <charset val="238"/>
    </font>
    <font>
      <sz val="18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63"/>
      <name val="Arial CE"/>
      <charset val="238"/>
    </font>
    <font>
      <i/>
      <sz val="10"/>
      <color indexed="23"/>
      <name val="Arial CE"/>
      <charset val="238"/>
    </font>
    <font>
      <sz val="10"/>
      <color indexed="17"/>
      <name val="Arial CE"/>
      <charset val="238"/>
    </font>
    <font>
      <sz val="10"/>
      <color indexed="19"/>
      <name val="Arial CE"/>
      <charset val="238"/>
    </font>
    <font>
      <sz val="10"/>
      <color indexed="16"/>
      <name val="Arial CE"/>
      <charset val="238"/>
    </font>
    <font>
      <b/>
      <sz val="10"/>
      <color indexed="9"/>
      <name val="Arial CE"/>
      <charset val="238"/>
    </font>
    <font>
      <b/>
      <sz val="10"/>
      <color indexed="8"/>
      <name val="Arial CE"/>
      <charset val="238"/>
    </font>
    <font>
      <sz val="10"/>
      <color indexed="9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 Narrow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2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0" fillId="0" borderId="0"/>
    <xf numFmtId="0" fontId="5" fillId="8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3" fillId="0" borderId="4" xfId="0" applyFont="1" applyBorder="1"/>
    <xf numFmtId="0" fontId="23" fillId="0" borderId="0" xfId="0" applyFont="1"/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9" borderId="8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4" fillId="0" borderId="0" xfId="0" applyFont="1"/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2" fillId="0" borderId="14" xfId="0" applyFont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textRotation="90"/>
    </xf>
    <xf numFmtId="0" fontId="22" fillId="7" borderId="15" xfId="0" applyFont="1" applyFill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 textRotation="90"/>
    </xf>
    <xf numFmtId="0" fontId="22" fillId="10" borderId="18" xfId="0" applyFont="1" applyFill="1" applyBorder="1" applyAlignment="1">
      <alignment horizontal="center" vertical="center" textRotation="90" wrapText="1"/>
    </xf>
    <xf numFmtId="0" fontId="17" fillId="9" borderId="8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left" vertical="center" wrapText="1"/>
    </xf>
    <xf numFmtId="0" fontId="17" fillId="9" borderId="0" xfId="0" applyFont="1" applyFill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9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0" fillId="11" borderId="31" xfId="13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7" fillId="9" borderId="37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left" vertical="center" wrapText="1"/>
    </xf>
    <xf numFmtId="0" fontId="22" fillId="9" borderId="38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6" fillId="11" borderId="31" xfId="13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7" fillId="9" borderId="44" xfId="0" applyFont="1" applyFill="1" applyBorder="1" applyAlignment="1">
      <alignment horizontal="left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7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6" xfId="0" applyFont="1" applyBorder="1" applyAlignment="1">
      <alignment horizontal="left" vertical="center"/>
    </xf>
    <xf numFmtId="49" fontId="14" fillId="0" borderId="46" xfId="0" applyNumberFormat="1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7" fillId="9" borderId="38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 wrapText="1"/>
    </xf>
    <xf numFmtId="0" fontId="14" fillId="0" borderId="48" xfId="0" applyFont="1" applyBorder="1" applyAlignment="1">
      <alignment horizontal="center" vertical="center"/>
    </xf>
    <xf numFmtId="0" fontId="23" fillId="0" borderId="42" xfId="0" applyFont="1" applyBorder="1"/>
    <xf numFmtId="0" fontId="23" fillId="0" borderId="4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9" fillId="9" borderId="38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 wrapText="1"/>
    </xf>
    <xf numFmtId="0" fontId="22" fillId="12" borderId="53" xfId="0" applyFont="1" applyFill="1" applyBorder="1" applyAlignment="1">
      <alignment horizontal="center" vertical="center"/>
    </xf>
    <xf numFmtId="0" fontId="17" fillId="12" borderId="54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7" fillId="12" borderId="55" xfId="0" applyFont="1" applyFill="1" applyBorder="1" applyAlignment="1">
      <alignment horizontal="center" vertical="center"/>
    </xf>
    <xf numFmtId="0" fontId="22" fillId="12" borderId="4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13" fillId="0" borderId="5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2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31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14" fillId="0" borderId="58" xfId="0" applyFont="1" applyBorder="1" applyAlignment="1">
      <alignment horizontal="left" vertical="center" wrapText="1"/>
    </xf>
    <xf numFmtId="0" fontId="13" fillId="7" borderId="59" xfId="0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5" fillId="7" borderId="65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7" borderId="68" xfId="0" applyFont="1" applyFill="1" applyBorder="1" applyAlignment="1">
      <alignment horizontal="center" vertical="center"/>
    </xf>
    <xf numFmtId="0" fontId="13" fillId="10" borderId="69" xfId="0" applyFont="1" applyFill="1" applyBorder="1" applyAlignment="1">
      <alignment horizontal="center" vertical="center"/>
    </xf>
    <xf numFmtId="0" fontId="22" fillId="9" borderId="55" xfId="0" applyFont="1" applyFill="1" applyBorder="1" applyAlignment="1">
      <alignment horizontal="center" vertical="center"/>
    </xf>
    <xf numFmtId="0" fontId="22" fillId="7" borderId="70" xfId="0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34" fillId="11" borderId="72" xfId="13" applyFont="1" applyFill="1" applyBorder="1" applyAlignment="1">
      <alignment horizontal="left" vertical="center"/>
    </xf>
    <xf numFmtId="0" fontId="0" fillId="0" borderId="73" xfId="13" applyFont="1" applyBorder="1" applyAlignment="1">
      <alignment horizontal="center" vertical="center"/>
    </xf>
    <xf numFmtId="0" fontId="34" fillId="11" borderId="46" xfId="13" applyFont="1" applyFill="1" applyBorder="1" applyAlignment="1">
      <alignment horizontal="left" vertical="center"/>
    </xf>
    <xf numFmtId="0" fontId="0" fillId="11" borderId="74" xfId="13" applyFont="1" applyFill="1" applyBorder="1" applyAlignment="1">
      <alignment horizontal="center" vertical="center" wrapText="1"/>
    </xf>
    <xf numFmtId="0" fontId="0" fillId="0" borderId="74" xfId="13" applyFont="1" applyBorder="1" applyAlignment="1">
      <alignment horizontal="center" vertical="center" wrapText="1"/>
    </xf>
    <xf numFmtId="0" fontId="0" fillId="0" borderId="74" xfId="13" applyFont="1" applyBorder="1" applyAlignment="1">
      <alignment horizontal="center" vertical="center"/>
    </xf>
    <xf numFmtId="0" fontId="0" fillId="11" borderId="73" xfId="13" applyFont="1" applyFill="1" applyBorder="1" applyAlignment="1">
      <alignment horizontal="center" vertical="center"/>
    </xf>
    <xf numFmtId="0" fontId="0" fillId="11" borderId="74" xfId="13" applyFont="1" applyFill="1" applyBorder="1" applyAlignment="1">
      <alignment horizontal="center" vertical="center"/>
    </xf>
    <xf numFmtId="0" fontId="26" fillId="11" borderId="74" xfId="13" applyFont="1" applyFill="1" applyBorder="1" applyAlignment="1">
      <alignment horizontal="center" vertical="center" wrapText="1"/>
    </xf>
    <xf numFmtId="0" fontId="34" fillId="11" borderId="58" xfId="13" applyFont="1" applyFill="1" applyBorder="1" applyAlignment="1">
      <alignment horizontal="left" vertical="center"/>
    </xf>
    <xf numFmtId="0" fontId="16" fillId="11" borderId="31" xfId="0" applyFont="1" applyFill="1" applyBorder="1" applyAlignment="1">
      <alignment horizontal="center" vertical="center" wrapText="1"/>
    </xf>
    <xf numFmtId="0" fontId="0" fillId="0" borderId="35" xfId="13" applyFont="1" applyBorder="1" applyAlignment="1">
      <alignment horizontal="left" vertical="center"/>
    </xf>
    <xf numFmtId="0" fontId="0" fillId="0" borderId="42" xfId="13" applyFont="1" applyBorder="1" applyAlignment="1">
      <alignment horizontal="center" vertical="center"/>
    </xf>
    <xf numFmtId="0" fontId="0" fillId="11" borderId="77" xfId="13" applyFont="1" applyFill="1" applyBorder="1" applyAlignment="1">
      <alignment horizontal="center" wrapText="1"/>
    </xf>
    <xf numFmtId="0" fontId="26" fillId="11" borderId="74" xfId="13" applyFont="1" applyFill="1" applyBorder="1" applyAlignment="1">
      <alignment horizontal="center" wrapText="1"/>
    </xf>
    <xf numFmtId="0" fontId="0" fillId="11" borderId="74" xfId="13" applyFont="1" applyFill="1" applyBorder="1" applyAlignment="1">
      <alignment horizontal="center" wrapText="1"/>
    </xf>
    <xf numFmtId="0" fontId="14" fillId="0" borderId="72" xfId="0" applyFont="1" applyBorder="1" applyAlignment="1">
      <alignment horizontal="left"/>
    </xf>
    <xf numFmtId="0" fontId="14" fillId="0" borderId="73" xfId="0" applyFont="1" applyBorder="1" applyAlignment="1">
      <alignment horizontal="center"/>
    </xf>
    <xf numFmtId="0" fontId="17" fillId="9" borderId="78" xfId="0" applyFont="1" applyFill="1" applyBorder="1" applyAlignment="1">
      <alignment horizontal="center" vertical="center"/>
    </xf>
    <xf numFmtId="0" fontId="17" fillId="9" borderId="79" xfId="0" applyFont="1" applyFill="1" applyBorder="1" applyAlignment="1">
      <alignment horizontal="left" vertical="center" wrapText="1"/>
    </xf>
    <xf numFmtId="0" fontId="22" fillId="10" borderId="43" xfId="0" applyFont="1" applyFill="1" applyBorder="1" applyAlignment="1">
      <alignment horizontal="center" vertical="center"/>
    </xf>
    <xf numFmtId="0" fontId="0" fillId="0" borderId="77" xfId="13" applyFont="1" applyBorder="1" applyAlignment="1">
      <alignment horizontal="center" vertical="center"/>
    </xf>
    <xf numFmtId="0" fontId="14" fillId="0" borderId="75" xfId="0" applyFont="1" applyBorder="1" applyAlignment="1">
      <alignment horizontal="left" vertical="center"/>
    </xf>
    <xf numFmtId="0" fontId="13" fillId="0" borderId="8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1" fontId="22" fillId="10" borderId="84" xfId="0" applyNumberFormat="1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left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49" fontId="14" fillId="0" borderId="48" xfId="0" applyNumberFormat="1" applyFont="1" applyBorder="1" applyAlignment="1">
      <alignment horizontal="left" vertical="center" wrapText="1"/>
    </xf>
    <xf numFmtId="0" fontId="14" fillId="0" borderId="89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9" fillId="9" borderId="30" xfId="0" applyFont="1" applyFill="1" applyBorder="1" applyAlignment="1">
      <alignment horizontal="center" vertical="center" wrapText="1"/>
    </xf>
    <xf numFmtId="0" fontId="27" fillId="12" borderId="30" xfId="0" applyFont="1" applyFill="1" applyBorder="1" applyAlignment="1">
      <alignment horizontal="center" vertical="center"/>
    </xf>
    <xf numFmtId="0" fontId="27" fillId="12" borderId="90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 wrapText="1"/>
    </xf>
    <xf numFmtId="0" fontId="14" fillId="0" borderId="91" xfId="0" applyFont="1" applyBorder="1" applyAlignment="1">
      <alignment horizontal="center"/>
    </xf>
    <xf numFmtId="0" fontId="19" fillId="9" borderId="90" xfId="0" applyFont="1" applyFill="1" applyBorder="1" applyAlignment="1">
      <alignment horizontal="center" vertical="center" wrapText="1"/>
    </xf>
    <xf numFmtId="0" fontId="17" fillId="9" borderId="90" xfId="0" applyFont="1" applyFill="1" applyBorder="1" applyAlignment="1">
      <alignment horizontal="center" vertical="center"/>
    </xf>
    <xf numFmtId="0" fontId="19" fillId="9" borderId="90" xfId="0" applyFont="1" applyFill="1" applyBorder="1" applyAlignment="1">
      <alignment horizontal="center" vertical="center"/>
    </xf>
    <xf numFmtId="0" fontId="17" fillId="9" borderId="90" xfId="0" applyFont="1" applyFill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0" fillId="11" borderId="93" xfId="13" applyFont="1" applyFill="1" applyBorder="1" applyAlignment="1">
      <alignment horizontal="center" wrapText="1"/>
    </xf>
    <xf numFmtId="0" fontId="0" fillId="0" borderId="91" xfId="13" applyFont="1" applyBorder="1" applyAlignment="1">
      <alignment horizontal="center" vertical="center" wrapText="1"/>
    </xf>
    <xf numFmtId="0" fontId="26" fillId="11" borderId="91" xfId="13" applyFont="1" applyFill="1" applyBorder="1" applyAlignment="1">
      <alignment horizontal="center" wrapText="1"/>
    </xf>
    <xf numFmtId="0" fontId="0" fillId="11" borderId="91" xfId="13" applyFont="1" applyFill="1" applyBorder="1" applyAlignment="1">
      <alignment horizontal="center" wrapText="1"/>
    </xf>
    <xf numFmtId="0" fontId="26" fillId="11" borderId="94" xfId="13" applyFont="1" applyFill="1" applyBorder="1" applyAlignment="1">
      <alignment horizontal="center" wrapText="1"/>
    </xf>
    <xf numFmtId="0" fontId="0" fillId="11" borderId="91" xfId="13" applyFont="1" applyFill="1" applyBorder="1" applyAlignment="1">
      <alignment horizontal="center" vertical="center" wrapText="1"/>
    </xf>
    <xf numFmtId="0" fontId="16" fillId="11" borderId="91" xfId="0" applyFont="1" applyFill="1" applyBorder="1" applyAlignment="1">
      <alignment horizontal="center" vertical="center" wrapText="1"/>
    </xf>
    <xf numFmtId="0" fontId="26" fillId="11" borderId="91" xfId="13" applyFont="1" applyFill="1" applyBorder="1" applyAlignment="1">
      <alignment horizontal="center" vertical="center" wrapText="1"/>
    </xf>
    <xf numFmtId="0" fontId="0" fillId="11" borderId="92" xfId="13" applyFont="1" applyFill="1" applyBorder="1" applyAlignment="1">
      <alignment horizontal="center" vertical="center"/>
    </xf>
    <xf numFmtId="0" fontId="0" fillId="11" borderId="91" xfId="13" applyFont="1" applyFill="1" applyBorder="1" applyAlignment="1">
      <alignment horizontal="center" vertical="center"/>
    </xf>
    <xf numFmtId="0" fontId="0" fillId="11" borderId="94" xfId="13" applyFont="1" applyFill="1" applyBorder="1" applyAlignment="1">
      <alignment horizontal="center" vertical="center"/>
    </xf>
    <xf numFmtId="0" fontId="0" fillId="0" borderId="92" xfId="13" applyFont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17" fillId="9" borderId="96" xfId="0" applyFont="1" applyFill="1" applyBorder="1" applyAlignment="1">
      <alignment horizontal="center" vertical="center"/>
    </xf>
    <xf numFmtId="0" fontId="13" fillId="7" borderId="97" xfId="0" applyFont="1" applyFill="1" applyBorder="1" applyAlignment="1">
      <alignment horizontal="center" vertical="center"/>
    </xf>
    <xf numFmtId="0" fontId="13" fillId="7" borderId="98" xfId="0" applyFont="1" applyFill="1" applyBorder="1" applyAlignment="1">
      <alignment horizontal="center" vertical="center"/>
    </xf>
    <xf numFmtId="0" fontId="0" fillId="11" borderId="99" xfId="13" applyFont="1" applyFill="1" applyBorder="1" applyAlignment="1">
      <alignment horizontal="center" vertical="center" wrapText="1"/>
    </xf>
    <xf numFmtId="0" fontId="16" fillId="11" borderId="100" xfId="13" applyFont="1" applyFill="1" applyBorder="1" applyAlignment="1">
      <alignment horizontal="center" vertical="center" wrapText="1"/>
    </xf>
    <xf numFmtId="0" fontId="22" fillId="12" borderId="65" xfId="0" applyFont="1" applyFill="1" applyBorder="1" applyAlignment="1">
      <alignment horizontal="center" vertical="center"/>
    </xf>
    <xf numFmtId="0" fontId="22" fillId="12" borderId="79" xfId="0" applyFont="1" applyFill="1" applyBorder="1" applyAlignment="1">
      <alignment horizontal="center" vertical="center"/>
    </xf>
    <xf numFmtId="0" fontId="22" fillId="12" borderId="101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0" fillId="11" borderId="108" xfId="13" applyFont="1" applyFill="1" applyBorder="1" applyAlignment="1">
      <alignment horizontal="center" vertical="center" wrapText="1"/>
    </xf>
    <xf numFmtId="49" fontId="14" fillId="0" borderId="107" xfId="0" applyNumberFormat="1" applyFont="1" applyBorder="1" applyAlignment="1">
      <alignment horizontal="left" vertical="center" wrapText="1"/>
    </xf>
    <xf numFmtId="0" fontId="26" fillId="11" borderId="76" xfId="13" applyFont="1" applyFill="1" applyBorder="1" applyAlignment="1">
      <alignment horizontal="center" wrapText="1"/>
    </xf>
    <xf numFmtId="0" fontId="26" fillId="11" borderId="95" xfId="13" applyFont="1" applyFill="1" applyBorder="1" applyAlignment="1">
      <alignment horizontal="center" wrapText="1"/>
    </xf>
    <xf numFmtId="0" fontId="13" fillId="7" borderId="109" xfId="0" applyFont="1" applyFill="1" applyBorder="1" applyAlignment="1">
      <alignment horizontal="center" vertical="center"/>
    </xf>
    <xf numFmtId="0" fontId="13" fillId="7" borderId="110" xfId="0" applyFont="1" applyFill="1" applyBorder="1" applyAlignment="1">
      <alignment horizontal="center" vertical="center"/>
    </xf>
    <xf numFmtId="0" fontId="13" fillId="7" borderId="111" xfId="0" applyFont="1" applyFill="1" applyBorder="1" applyAlignment="1">
      <alignment horizontal="center" vertical="center"/>
    </xf>
    <xf numFmtId="0" fontId="13" fillId="7" borderId="112" xfId="0" applyFont="1" applyFill="1" applyBorder="1" applyAlignment="1">
      <alignment horizontal="center" vertical="center"/>
    </xf>
    <xf numFmtId="0" fontId="13" fillId="7" borderId="113" xfId="0" applyFont="1" applyFill="1" applyBorder="1" applyAlignment="1">
      <alignment horizontal="center" vertical="center"/>
    </xf>
    <xf numFmtId="0" fontId="13" fillId="7" borderId="110" xfId="0" applyFont="1" applyFill="1" applyBorder="1" applyAlignment="1">
      <alignment horizontal="center"/>
    </xf>
    <xf numFmtId="0" fontId="13" fillId="7" borderId="1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2" fillId="0" borderId="105" xfId="0" applyFont="1" applyBorder="1" applyAlignment="1">
      <alignment horizontal="center"/>
    </xf>
    <xf numFmtId="0" fontId="22" fillId="12" borderId="22" xfId="0" applyFont="1" applyFill="1" applyBorder="1" applyAlignment="1">
      <alignment horizontal="center" vertical="center"/>
    </xf>
    <xf numFmtId="0" fontId="22" fillId="12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2" fillId="9" borderId="3" xfId="0" applyFont="1" applyFill="1" applyBorder="1" applyAlignment="1">
      <alignment horizontal="center"/>
    </xf>
    <xf numFmtId="0" fontId="22" fillId="0" borderId="102" xfId="0" applyFont="1" applyBorder="1" applyAlignment="1">
      <alignment horizontal="center"/>
    </xf>
    <xf numFmtId="0" fontId="22" fillId="9" borderId="102" xfId="0" applyFont="1" applyFill="1" applyBorder="1" applyAlignment="1">
      <alignment horizontal="center"/>
    </xf>
    <xf numFmtId="0" fontId="22" fillId="0" borderId="10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9" borderId="104" xfId="0" applyFont="1" applyFill="1" applyBorder="1" applyAlignment="1">
      <alignment horizont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ny" xfId="0" builtinId="0"/>
    <cellStyle name="Normalny 2" xfId="18"/>
    <cellStyle name="Normalny_Arkusz1" xfId="13"/>
    <cellStyle name="Note" xfId="14"/>
    <cellStyle name="Procentowy 2" xfId="19"/>
    <cellStyle name="Status" xfId="15"/>
    <cellStyle name="Text" xfId="16"/>
    <cellStyle name="Warning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82"/>
  <sheetViews>
    <sheetView showGridLines="0" tabSelected="1" zoomScale="70" zoomScaleNormal="70" workbookViewId="0">
      <selection activeCell="B46" sqref="B46"/>
    </sheetView>
  </sheetViews>
  <sheetFormatPr defaultColWidth="9.140625" defaultRowHeight="12" x14ac:dyDescent="0.2"/>
  <cols>
    <col min="1" max="1" width="10.28515625" style="1" customWidth="1"/>
    <col min="2" max="2" width="60.42578125" style="2" customWidth="1"/>
    <col min="3" max="3" width="3.42578125" style="3" bestFit="1" customWidth="1"/>
    <col min="4" max="4" width="4.28515625" style="3" bestFit="1" customWidth="1"/>
    <col min="5" max="5" width="6.5703125" style="3" customWidth="1"/>
    <col min="6" max="13" width="4.85546875" style="3" customWidth="1"/>
    <col min="14" max="21" width="3.5703125" style="4" customWidth="1"/>
    <col min="22" max="23" width="2.5703125" style="4" customWidth="1"/>
    <col min="24" max="31" width="3.5703125" style="4" customWidth="1"/>
    <col min="32" max="33" width="2.5703125" style="4" customWidth="1"/>
    <col min="34" max="41" width="3.5703125" style="4" customWidth="1"/>
    <col min="42" max="43" width="2.5703125" style="4" customWidth="1"/>
    <col min="44" max="51" width="3.5703125" style="4" customWidth="1"/>
    <col min="52" max="53" width="2.5703125" style="4" customWidth="1"/>
    <col min="54" max="61" width="3.5703125" style="4" customWidth="1"/>
    <col min="62" max="63" width="2.5703125" style="4" customWidth="1"/>
    <col min="64" max="71" width="3.5703125" style="4" customWidth="1"/>
    <col min="72" max="73" width="2.5703125" style="4" customWidth="1"/>
    <col min="74" max="74" width="4.28515625" style="4" customWidth="1"/>
    <col min="75" max="16384" width="9.140625" style="4"/>
  </cols>
  <sheetData>
    <row r="1" spans="1:74" ht="30" x14ac:dyDescent="0.4">
      <c r="A1" s="5" t="s">
        <v>0</v>
      </c>
      <c r="E1" s="240" t="s">
        <v>123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</row>
    <row r="2" spans="1:74" ht="21" customHeight="1" x14ac:dyDescent="0.3">
      <c r="A2" s="7" t="s">
        <v>1</v>
      </c>
      <c r="B2" s="6"/>
      <c r="C2" s="8"/>
      <c r="D2" s="8"/>
      <c r="T2" s="138" t="s">
        <v>2</v>
      </c>
      <c r="Z2" s="141" t="s">
        <v>144</v>
      </c>
      <c r="AA2" s="142"/>
      <c r="AB2" s="142"/>
      <c r="AC2" s="141"/>
      <c r="AD2" s="142"/>
      <c r="AE2" s="142"/>
      <c r="AF2" s="142"/>
      <c r="AG2" s="142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</row>
    <row r="3" spans="1:74" ht="21.75" customHeight="1" x14ac:dyDescent="0.25">
      <c r="A3" s="5" t="s">
        <v>3</v>
      </c>
      <c r="B3" s="11"/>
      <c r="C3" s="8"/>
      <c r="D3" s="8"/>
      <c r="T3" s="138"/>
      <c r="Y3" s="6"/>
      <c r="Z3" s="9"/>
      <c r="AA3" s="10"/>
      <c r="AC3" s="9"/>
      <c r="AH3" s="6"/>
      <c r="AJ3" s="6"/>
      <c r="AK3" s="6"/>
      <c r="AL3" s="6"/>
      <c r="AM3" s="6"/>
      <c r="AN3" s="6"/>
      <c r="AO3" s="6"/>
      <c r="AP3" s="6"/>
      <c r="AQ3" s="6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</row>
    <row r="4" spans="1:74" ht="12.75" x14ac:dyDescent="0.2">
      <c r="A4" s="6"/>
      <c r="B4" s="6"/>
      <c r="C4" s="8"/>
      <c r="D4" s="8"/>
      <c r="Y4" s="6"/>
      <c r="Z4" s="9"/>
      <c r="AC4" s="9"/>
      <c r="AH4" s="6"/>
      <c r="AJ4" s="6"/>
      <c r="AK4" s="6"/>
      <c r="AL4" s="6"/>
      <c r="AM4" s="6"/>
      <c r="AN4" s="6"/>
      <c r="AO4" s="6"/>
      <c r="AP4" s="6"/>
      <c r="AQ4" s="6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</row>
    <row r="5" spans="1:74" s="11" customFormat="1" ht="18" customHeight="1" thickBot="1" x14ac:dyDescent="0.35">
      <c r="A5" s="5"/>
      <c r="B5" s="5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  <c r="Y5" s="12" t="s">
        <v>124</v>
      </c>
      <c r="Z5" s="13" t="s">
        <v>146</v>
      </c>
      <c r="AT5" s="5" t="s">
        <v>145</v>
      </c>
      <c r="BN5" s="5"/>
      <c r="BO5" s="5"/>
      <c r="BP5" s="5"/>
      <c r="BQ5" s="5"/>
    </row>
    <row r="6" spans="1:74" s="19" customFormat="1" ht="13.5" customHeight="1" thickTop="1" x14ac:dyDescent="0.2">
      <c r="A6" s="182"/>
      <c r="B6" s="14"/>
      <c r="C6" s="15"/>
      <c r="D6" s="15"/>
      <c r="E6" s="245" t="s">
        <v>4</v>
      </c>
      <c r="F6" s="245"/>
      <c r="G6" s="245"/>
      <c r="H6" s="245"/>
      <c r="I6" s="245"/>
      <c r="J6" s="245"/>
      <c r="K6" s="245"/>
      <c r="L6" s="245"/>
      <c r="M6" s="245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 t="s">
        <v>5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8"/>
    </row>
    <row r="7" spans="1:74" s="25" customFormat="1" ht="14.25" customHeight="1" x14ac:dyDescent="0.2">
      <c r="A7" s="248" t="s">
        <v>6</v>
      </c>
      <c r="B7" s="249" t="s">
        <v>137</v>
      </c>
      <c r="C7" s="21"/>
      <c r="D7" s="22"/>
      <c r="E7" s="23"/>
      <c r="F7" s="250" t="s">
        <v>7</v>
      </c>
      <c r="G7" s="250"/>
      <c r="H7" s="250"/>
      <c r="I7" s="250"/>
      <c r="J7" s="250"/>
      <c r="K7" s="250"/>
      <c r="L7" s="250"/>
      <c r="M7" s="250"/>
      <c r="N7" s="251" t="s">
        <v>8</v>
      </c>
      <c r="O7" s="251"/>
      <c r="P7" s="251"/>
      <c r="Q7" s="251"/>
      <c r="R7" s="251"/>
      <c r="S7" s="251"/>
      <c r="T7" s="251"/>
      <c r="U7" s="251"/>
      <c r="V7" s="251"/>
      <c r="W7" s="251"/>
      <c r="X7" s="246" t="s">
        <v>9</v>
      </c>
      <c r="Y7" s="246"/>
      <c r="Z7" s="246"/>
      <c r="AA7" s="246"/>
      <c r="AB7" s="246"/>
      <c r="AC7" s="246"/>
      <c r="AD7" s="246"/>
      <c r="AE7" s="246"/>
      <c r="AF7" s="246"/>
      <c r="AG7" s="246"/>
      <c r="AH7" s="247" t="s">
        <v>10</v>
      </c>
      <c r="AI7" s="247"/>
      <c r="AJ7" s="247"/>
      <c r="AK7" s="247"/>
      <c r="AL7" s="247"/>
      <c r="AM7" s="247"/>
      <c r="AN7" s="247"/>
      <c r="AO7" s="247"/>
      <c r="AP7" s="247"/>
      <c r="AQ7" s="247"/>
      <c r="AR7" s="246" t="s">
        <v>11</v>
      </c>
      <c r="AS7" s="246"/>
      <c r="AT7" s="246"/>
      <c r="AU7" s="246"/>
      <c r="AV7" s="246"/>
      <c r="AW7" s="246"/>
      <c r="AX7" s="246"/>
      <c r="AY7" s="246"/>
      <c r="AZ7" s="246"/>
      <c r="BA7" s="246"/>
      <c r="BB7" s="247" t="s">
        <v>12</v>
      </c>
      <c r="BC7" s="247"/>
      <c r="BD7" s="247"/>
      <c r="BE7" s="247"/>
      <c r="BF7" s="247"/>
      <c r="BG7" s="247"/>
      <c r="BH7" s="247"/>
      <c r="BI7" s="247"/>
      <c r="BJ7" s="247"/>
      <c r="BK7" s="247"/>
      <c r="BL7" s="241" t="s">
        <v>13</v>
      </c>
      <c r="BM7" s="241"/>
      <c r="BN7" s="241"/>
      <c r="BO7" s="241"/>
      <c r="BP7" s="241"/>
      <c r="BQ7" s="241"/>
      <c r="BR7" s="241"/>
      <c r="BS7" s="241"/>
      <c r="BT7" s="241"/>
      <c r="BU7" s="241"/>
      <c r="BV7" s="24"/>
    </row>
    <row r="8" spans="1:74" s="19" customFormat="1" ht="44.25" customHeight="1" thickBot="1" x14ac:dyDescent="0.25">
      <c r="A8" s="248"/>
      <c r="B8" s="249"/>
      <c r="C8" s="26" t="s">
        <v>14</v>
      </c>
      <c r="D8" s="27" t="s">
        <v>15</v>
      </c>
      <c r="E8" s="28"/>
      <c r="F8" s="20" t="s">
        <v>16</v>
      </c>
      <c r="G8" s="29" t="s">
        <v>17</v>
      </c>
      <c r="H8" s="30" t="s">
        <v>18</v>
      </c>
      <c r="I8" s="30" t="s">
        <v>19</v>
      </c>
      <c r="J8" s="30" t="s">
        <v>20</v>
      </c>
      <c r="K8" s="31" t="s">
        <v>21</v>
      </c>
      <c r="L8" s="32" t="s">
        <v>22</v>
      </c>
      <c r="M8" s="32" t="s">
        <v>23</v>
      </c>
      <c r="N8" s="33" t="str">
        <f>F8</f>
        <v>W</v>
      </c>
      <c r="O8" s="29" t="s">
        <v>17</v>
      </c>
      <c r="P8" s="30" t="s">
        <v>18</v>
      </c>
      <c r="Q8" s="30" t="s">
        <v>19</v>
      </c>
      <c r="R8" s="30" t="s">
        <v>20</v>
      </c>
      <c r="S8" s="31" t="s">
        <v>21</v>
      </c>
      <c r="T8" s="32" t="s">
        <v>22</v>
      </c>
      <c r="U8" s="32" t="s">
        <v>23</v>
      </c>
      <c r="V8" s="34" t="s">
        <v>24</v>
      </c>
      <c r="W8" s="35" t="s">
        <v>25</v>
      </c>
      <c r="X8" s="36" t="s">
        <v>16</v>
      </c>
      <c r="Y8" s="29" t="s">
        <v>17</v>
      </c>
      <c r="Z8" s="30" t="s">
        <v>18</v>
      </c>
      <c r="AA8" s="30" t="s">
        <v>19</v>
      </c>
      <c r="AB8" s="30" t="s">
        <v>20</v>
      </c>
      <c r="AC8" s="31" t="s">
        <v>21</v>
      </c>
      <c r="AD8" s="32" t="s">
        <v>22</v>
      </c>
      <c r="AE8" s="32" t="s">
        <v>23</v>
      </c>
      <c r="AF8" s="34" t="s">
        <v>24</v>
      </c>
      <c r="AG8" s="35" t="s">
        <v>25</v>
      </c>
      <c r="AH8" s="36" t="s">
        <v>16</v>
      </c>
      <c r="AI8" s="29" t="s">
        <v>17</v>
      </c>
      <c r="AJ8" s="30" t="s">
        <v>18</v>
      </c>
      <c r="AK8" s="30" t="s">
        <v>19</v>
      </c>
      <c r="AL8" s="30" t="s">
        <v>20</v>
      </c>
      <c r="AM8" s="31" t="s">
        <v>21</v>
      </c>
      <c r="AN8" s="32" t="s">
        <v>22</v>
      </c>
      <c r="AO8" s="32" t="s">
        <v>23</v>
      </c>
      <c r="AP8" s="34" t="s">
        <v>24</v>
      </c>
      <c r="AQ8" s="35" t="s">
        <v>25</v>
      </c>
      <c r="AR8" s="36" t="s">
        <v>16</v>
      </c>
      <c r="AS8" s="29" t="s">
        <v>17</v>
      </c>
      <c r="AT8" s="30" t="s">
        <v>18</v>
      </c>
      <c r="AU8" s="30" t="s">
        <v>19</v>
      </c>
      <c r="AV8" s="30" t="s">
        <v>20</v>
      </c>
      <c r="AW8" s="31" t="s">
        <v>21</v>
      </c>
      <c r="AX8" s="32" t="s">
        <v>22</v>
      </c>
      <c r="AY8" s="32" t="s">
        <v>23</v>
      </c>
      <c r="AZ8" s="34" t="s">
        <v>24</v>
      </c>
      <c r="BA8" s="35" t="s">
        <v>25</v>
      </c>
      <c r="BB8" s="36" t="s">
        <v>16</v>
      </c>
      <c r="BC8" s="29" t="s">
        <v>17</v>
      </c>
      <c r="BD8" s="30" t="s">
        <v>18</v>
      </c>
      <c r="BE8" s="30" t="s">
        <v>19</v>
      </c>
      <c r="BF8" s="30" t="s">
        <v>20</v>
      </c>
      <c r="BG8" s="31" t="s">
        <v>21</v>
      </c>
      <c r="BH8" s="32" t="s">
        <v>22</v>
      </c>
      <c r="BI8" s="32" t="s">
        <v>23</v>
      </c>
      <c r="BJ8" s="34" t="s">
        <v>24</v>
      </c>
      <c r="BK8" s="35" t="s">
        <v>25</v>
      </c>
      <c r="BL8" s="36" t="s">
        <v>16</v>
      </c>
      <c r="BM8" s="29" t="s">
        <v>17</v>
      </c>
      <c r="BN8" s="30" t="s">
        <v>18</v>
      </c>
      <c r="BO8" s="30" t="s">
        <v>19</v>
      </c>
      <c r="BP8" s="30" t="s">
        <v>20</v>
      </c>
      <c r="BQ8" s="31" t="s">
        <v>21</v>
      </c>
      <c r="BR8" s="32" t="s">
        <v>22</v>
      </c>
      <c r="BS8" s="32" t="s">
        <v>23</v>
      </c>
      <c r="BT8" s="34" t="s">
        <v>24</v>
      </c>
      <c r="BU8" s="37" t="s">
        <v>25</v>
      </c>
      <c r="BV8" s="38" t="s">
        <v>26</v>
      </c>
    </row>
    <row r="9" spans="1:74" s="47" customFormat="1" ht="22.5" customHeight="1" x14ac:dyDescent="0.2">
      <c r="A9" s="39" t="s">
        <v>27</v>
      </c>
      <c r="B9" s="40" t="s">
        <v>129</v>
      </c>
      <c r="C9" s="41"/>
      <c r="D9" s="41"/>
      <c r="E9" s="219">
        <f t="shared" ref="E9:E15" si="0">SUM(F9:M9)</f>
        <v>315</v>
      </c>
      <c r="F9" s="42">
        <f t="shared" ref="F9:U9" si="1">SUM(F10:F17)</f>
        <v>30</v>
      </c>
      <c r="G9" s="42">
        <f t="shared" si="1"/>
        <v>105</v>
      </c>
      <c r="H9" s="42">
        <f t="shared" si="1"/>
        <v>30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150</v>
      </c>
      <c r="M9" s="42">
        <f t="shared" si="1"/>
        <v>0</v>
      </c>
      <c r="N9" s="43">
        <f t="shared" si="1"/>
        <v>30</v>
      </c>
      <c r="O9" s="44">
        <f t="shared" si="1"/>
        <v>30</v>
      </c>
      <c r="P9" s="44">
        <f t="shared" si="1"/>
        <v>30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44">
        <f t="shared" si="1"/>
        <v>30</v>
      </c>
      <c r="U9" s="44">
        <f t="shared" si="1"/>
        <v>0</v>
      </c>
      <c r="V9" s="45">
        <f>COUNTIF(V10:V17,"E")</f>
        <v>0</v>
      </c>
      <c r="W9" s="156">
        <f t="shared" ref="W9:AE9" si="2">SUM(W10:W17)</f>
        <v>7</v>
      </c>
      <c r="X9" s="155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30</v>
      </c>
      <c r="AE9" s="46">
        <f t="shared" si="2"/>
        <v>0</v>
      </c>
      <c r="AF9" s="45">
        <f>COUNTIF(AF10:AF17,"E")</f>
        <v>0</v>
      </c>
      <c r="AG9" s="156">
        <f t="shared" ref="AG9:AO9" si="3">SUM(AG10:AG17)</f>
        <v>1</v>
      </c>
      <c r="AH9" s="155">
        <f t="shared" si="3"/>
        <v>0</v>
      </c>
      <c r="AI9" s="46">
        <f t="shared" si="3"/>
        <v>30</v>
      </c>
      <c r="AJ9" s="46">
        <f t="shared" si="3"/>
        <v>0</v>
      </c>
      <c r="AK9" s="46">
        <f t="shared" si="3"/>
        <v>0</v>
      </c>
      <c r="AL9" s="46">
        <f t="shared" si="3"/>
        <v>0</v>
      </c>
      <c r="AM9" s="46">
        <f t="shared" si="3"/>
        <v>0</v>
      </c>
      <c r="AN9" s="46">
        <f t="shared" si="3"/>
        <v>30</v>
      </c>
      <c r="AO9" s="46">
        <f t="shared" si="3"/>
        <v>0</v>
      </c>
      <c r="AP9" s="45">
        <f>COUNTIF(AP10:AP17,"E")</f>
        <v>0</v>
      </c>
      <c r="AQ9" s="156">
        <f t="shared" ref="AQ9:AY9" si="4">SUM(AQ10:AQ17)</f>
        <v>1</v>
      </c>
      <c r="AR9" s="155">
        <f t="shared" si="4"/>
        <v>0</v>
      </c>
      <c r="AS9" s="46">
        <f t="shared" si="4"/>
        <v>45</v>
      </c>
      <c r="AT9" s="46">
        <f t="shared" si="4"/>
        <v>0</v>
      </c>
      <c r="AU9" s="46">
        <f t="shared" si="4"/>
        <v>0</v>
      </c>
      <c r="AV9" s="46">
        <f t="shared" si="4"/>
        <v>0</v>
      </c>
      <c r="AW9" s="46">
        <f t="shared" si="4"/>
        <v>0</v>
      </c>
      <c r="AX9" s="46">
        <f t="shared" si="4"/>
        <v>30</v>
      </c>
      <c r="AY9" s="46">
        <f t="shared" si="4"/>
        <v>0</v>
      </c>
      <c r="AZ9" s="45">
        <f>COUNTIF(AZ10:AZ17,"E")</f>
        <v>1</v>
      </c>
      <c r="BA9" s="156">
        <f t="shared" ref="BA9:BI9" si="5">SUM(BA10:BA17)</f>
        <v>3</v>
      </c>
      <c r="BB9" s="155">
        <f t="shared" si="5"/>
        <v>0</v>
      </c>
      <c r="BC9" s="46">
        <f t="shared" si="5"/>
        <v>0</v>
      </c>
      <c r="BD9" s="46">
        <f t="shared" si="5"/>
        <v>0</v>
      </c>
      <c r="BE9" s="46">
        <f t="shared" si="5"/>
        <v>0</v>
      </c>
      <c r="BF9" s="46">
        <f t="shared" si="5"/>
        <v>0</v>
      </c>
      <c r="BG9" s="46">
        <f t="shared" si="5"/>
        <v>0</v>
      </c>
      <c r="BH9" s="46">
        <f t="shared" si="5"/>
        <v>30</v>
      </c>
      <c r="BI9" s="46">
        <f t="shared" si="5"/>
        <v>0</v>
      </c>
      <c r="BJ9" s="45">
        <f>COUNTIF(BJ10:BJ17,"E")</f>
        <v>0</v>
      </c>
      <c r="BK9" s="156">
        <f t="shared" ref="BK9:BS9" si="6">SUM(BK10:BK17)</f>
        <v>2</v>
      </c>
      <c r="BL9" s="155">
        <f t="shared" si="6"/>
        <v>0</v>
      </c>
      <c r="BM9" s="46">
        <f t="shared" si="6"/>
        <v>0</v>
      </c>
      <c r="BN9" s="46">
        <f t="shared" si="6"/>
        <v>0</v>
      </c>
      <c r="BO9" s="46">
        <f t="shared" si="6"/>
        <v>0</v>
      </c>
      <c r="BP9" s="46">
        <f t="shared" si="6"/>
        <v>0</v>
      </c>
      <c r="BQ9" s="46">
        <f t="shared" si="6"/>
        <v>0</v>
      </c>
      <c r="BR9" s="46">
        <f t="shared" si="6"/>
        <v>0</v>
      </c>
      <c r="BS9" s="46">
        <f t="shared" si="6"/>
        <v>0</v>
      </c>
      <c r="BT9" s="45">
        <f>COUNTIF(BT10:BT17,"E")</f>
        <v>0</v>
      </c>
      <c r="BU9" s="156">
        <f>SUM(BU10:BU17)</f>
        <v>0</v>
      </c>
      <c r="BV9" s="157">
        <f>SUM(BV10:BV17)</f>
        <v>14</v>
      </c>
    </row>
    <row r="10" spans="1:74" s="19" customFormat="1" ht="12.75" x14ac:dyDescent="0.2">
      <c r="A10" s="183" t="s">
        <v>28</v>
      </c>
      <c r="B10" s="159" t="s">
        <v>29</v>
      </c>
      <c r="C10" s="160"/>
      <c r="D10" s="218" t="s">
        <v>30</v>
      </c>
      <c r="E10" s="203">
        <f t="shared" si="0"/>
        <v>120</v>
      </c>
      <c r="F10" s="48">
        <f t="shared" ref="F10:F17" si="7">SUM(N10+X10+AH10+AR10+BB10+BL10)</f>
        <v>0</v>
      </c>
      <c r="G10" s="48">
        <f t="shared" ref="G10:G17" si="8">SUM(O10+Y10+AI10+AS10+BC10+BM10)</f>
        <v>0</v>
      </c>
      <c r="H10" s="48">
        <f t="shared" ref="H10:H17" si="9">SUM(P10+Z10+AJ10+AT10+BD10+BN10)</f>
        <v>0</v>
      </c>
      <c r="I10" s="48">
        <f t="shared" ref="I10:I17" si="10">SUM(Q10+AA10+AK10+AU10+BE10+BO10)</f>
        <v>0</v>
      </c>
      <c r="J10" s="48">
        <f t="shared" ref="J10:J17" si="11">SUM(R10+AB10+AL10+AV10+BF10+BP10)</f>
        <v>0</v>
      </c>
      <c r="K10" s="48">
        <f t="shared" ref="K10:K17" si="12">SUM(S10+AC10+AM10+AW10+BG10+BQ10)</f>
        <v>0</v>
      </c>
      <c r="L10" s="48">
        <f t="shared" ref="L10:L17" si="13">SUM(T10+AD10+AN10+AX10+BH10+BR10)</f>
        <v>120</v>
      </c>
      <c r="M10" s="48">
        <f t="shared" ref="M10:M17" si="14">SUM(U10+AE10+AO10+AY10+BI10+BS10)</f>
        <v>0</v>
      </c>
      <c r="N10" s="49"/>
      <c r="O10" s="50"/>
      <c r="P10" s="50"/>
      <c r="Q10" s="50"/>
      <c r="R10" s="50"/>
      <c r="S10" s="50"/>
      <c r="T10" s="51">
        <v>30</v>
      </c>
      <c r="U10" s="52"/>
      <c r="V10" s="53" t="s">
        <v>31</v>
      </c>
      <c r="W10" s="57">
        <v>1</v>
      </c>
      <c r="X10" s="54"/>
      <c r="Y10" s="50"/>
      <c r="Z10" s="50"/>
      <c r="AA10" s="50"/>
      <c r="AB10" s="50"/>
      <c r="AC10" s="50"/>
      <c r="AD10" s="50">
        <v>30</v>
      </c>
      <c r="AE10" s="55"/>
      <c r="AF10" s="53" t="s">
        <v>31</v>
      </c>
      <c r="AG10" s="56">
        <v>1</v>
      </c>
      <c r="AH10" s="49"/>
      <c r="AI10" s="50"/>
      <c r="AJ10" s="50"/>
      <c r="AK10" s="50"/>
      <c r="AL10" s="50"/>
      <c r="AM10" s="50"/>
      <c r="AN10" s="50">
        <v>30</v>
      </c>
      <c r="AO10" s="55"/>
      <c r="AP10" s="53" t="s">
        <v>31</v>
      </c>
      <c r="AQ10" s="56">
        <v>1</v>
      </c>
      <c r="AR10" s="49"/>
      <c r="AS10" s="50"/>
      <c r="AT10" s="50"/>
      <c r="AU10" s="50"/>
      <c r="AV10" s="50"/>
      <c r="AW10" s="50"/>
      <c r="AX10" s="50">
        <v>30</v>
      </c>
      <c r="AY10" s="55"/>
      <c r="AZ10" s="53" t="s">
        <v>32</v>
      </c>
      <c r="BA10" s="56">
        <v>2</v>
      </c>
      <c r="BB10" s="49"/>
      <c r="BC10" s="50"/>
      <c r="BD10" s="50"/>
      <c r="BE10" s="50"/>
      <c r="BF10" s="50"/>
      <c r="BG10" s="50"/>
      <c r="BH10" s="50"/>
      <c r="BI10" s="55"/>
      <c r="BJ10" s="53"/>
      <c r="BK10" s="56"/>
      <c r="BL10" s="49"/>
      <c r="BM10" s="50"/>
      <c r="BN10" s="50"/>
      <c r="BO10" s="50"/>
      <c r="BP10" s="50"/>
      <c r="BQ10" s="50"/>
      <c r="BR10" s="50"/>
      <c r="BS10" s="55"/>
      <c r="BT10" s="53"/>
      <c r="BU10" s="57"/>
      <c r="BV10" s="58">
        <f t="shared" ref="BV10:BV15" si="15">(BU10+BK10+BA10+AQ10+AG10+W10)</f>
        <v>5</v>
      </c>
    </row>
    <row r="11" spans="1:74" s="19" customFormat="1" ht="12.75" x14ac:dyDescent="0.2">
      <c r="A11" s="184" t="s">
        <v>134</v>
      </c>
      <c r="B11" s="168" t="s">
        <v>126</v>
      </c>
      <c r="C11" s="180"/>
      <c r="D11" s="212" t="s">
        <v>30</v>
      </c>
      <c r="E11" s="203">
        <f>SUM(F11:M11)</f>
        <v>15</v>
      </c>
      <c r="F11" s="48">
        <f t="shared" ref="F11:M11" si="16">SUM(N11+X11+AH11+AR11+BB11+BL11)</f>
        <v>15</v>
      </c>
      <c r="G11" s="48">
        <f t="shared" si="16"/>
        <v>0</v>
      </c>
      <c r="H11" s="48">
        <f t="shared" si="16"/>
        <v>0</v>
      </c>
      <c r="I11" s="48">
        <f t="shared" si="16"/>
        <v>0</v>
      </c>
      <c r="J11" s="48">
        <f t="shared" si="16"/>
        <v>0</v>
      </c>
      <c r="K11" s="48">
        <f t="shared" si="16"/>
        <v>0</v>
      </c>
      <c r="L11" s="48">
        <f t="shared" si="16"/>
        <v>0</v>
      </c>
      <c r="M11" s="48">
        <f t="shared" si="16"/>
        <v>0</v>
      </c>
      <c r="N11" s="49">
        <v>15</v>
      </c>
      <c r="O11" s="50"/>
      <c r="P11" s="50"/>
      <c r="Q11" s="50"/>
      <c r="R11" s="50"/>
      <c r="S11" s="50"/>
      <c r="T11" s="51"/>
      <c r="U11" s="52"/>
      <c r="V11" s="53" t="s">
        <v>31</v>
      </c>
      <c r="W11" s="57">
        <v>1</v>
      </c>
      <c r="X11" s="54"/>
      <c r="Y11" s="50"/>
      <c r="Z11" s="50"/>
      <c r="AA11" s="50"/>
      <c r="AB11" s="50"/>
      <c r="AC11" s="50"/>
      <c r="AD11" s="50"/>
      <c r="AE11" s="55"/>
      <c r="AF11" s="53"/>
      <c r="AG11" s="56"/>
      <c r="AH11" s="49"/>
      <c r="AI11" s="50"/>
      <c r="AJ11" s="50"/>
      <c r="AK11" s="50"/>
      <c r="AL11" s="50"/>
      <c r="AM11" s="50"/>
      <c r="AN11" s="50"/>
      <c r="AO11" s="55"/>
      <c r="AP11" s="53"/>
      <c r="AQ11" s="56"/>
      <c r="AR11" s="49"/>
      <c r="AS11" s="50"/>
      <c r="AT11" s="50"/>
      <c r="AU11" s="50"/>
      <c r="AV11" s="50"/>
      <c r="AW11" s="50"/>
      <c r="AX11" s="50"/>
      <c r="AY11" s="55"/>
      <c r="AZ11" s="53"/>
      <c r="BA11" s="56"/>
      <c r="BB11" s="49"/>
      <c r="BC11" s="50"/>
      <c r="BD11" s="50"/>
      <c r="BE11" s="50"/>
      <c r="BF11" s="50"/>
      <c r="BG11" s="50"/>
      <c r="BH11" s="50"/>
      <c r="BI11" s="55"/>
      <c r="BJ11" s="53"/>
      <c r="BK11" s="56"/>
      <c r="BL11" s="49"/>
      <c r="BM11" s="50"/>
      <c r="BN11" s="50"/>
      <c r="BO11" s="50"/>
      <c r="BP11" s="50"/>
      <c r="BQ11" s="50"/>
      <c r="BR11" s="50"/>
      <c r="BS11" s="55"/>
      <c r="BT11" s="53"/>
      <c r="BU11" s="57"/>
      <c r="BV11" s="58">
        <f t="shared" si="15"/>
        <v>1</v>
      </c>
    </row>
    <row r="12" spans="1:74" s="19" customFormat="1" ht="12.75" x14ac:dyDescent="0.2">
      <c r="A12" s="185" t="s">
        <v>135</v>
      </c>
      <c r="B12" s="161" t="s">
        <v>39</v>
      </c>
      <c r="C12" s="162"/>
      <c r="D12" s="212"/>
      <c r="E12" s="203">
        <f t="shared" si="0"/>
        <v>15</v>
      </c>
      <c r="F12" s="48">
        <f t="shared" si="7"/>
        <v>15</v>
      </c>
      <c r="G12" s="48">
        <f t="shared" si="8"/>
        <v>0</v>
      </c>
      <c r="H12" s="48">
        <f t="shared" si="9"/>
        <v>0</v>
      </c>
      <c r="I12" s="48">
        <f t="shared" si="10"/>
        <v>0</v>
      </c>
      <c r="J12" s="48">
        <f t="shared" si="11"/>
        <v>0</v>
      </c>
      <c r="K12" s="48">
        <f t="shared" si="12"/>
        <v>0</v>
      </c>
      <c r="L12" s="48">
        <f t="shared" si="13"/>
        <v>0</v>
      </c>
      <c r="M12" s="48">
        <f t="shared" si="14"/>
        <v>0</v>
      </c>
      <c r="N12" s="49">
        <v>15</v>
      </c>
      <c r="O12" s="50"/>
      <c r="P12" s="50"/>
      <c r="Q12" s="50"/>
      <c r="R12" s="50"/>
      <c r="S12" s="50"/>
      <c r="T12" s="51"/>
      <c r="U12" s="52"/>
      <c r="V12" s="53" t="s">
        <v>31</v>
      </c>
      <c r="W12" s="57">
        <v>1</v>
      </c>
      <c r="X12" s="54"/>
      <c r="Y12" s="50"/>
      <c r="Z12" s="50"/>
      <c r="AA12" s="50"/>
      <c r="AB12" s="50"/>
      <c r="AC12" s="50"/>
      <c r="AD12" s="50"/>
      <c r="AE12" s="55"/>
      <c r="AF12" s="53"/>
      <c r="AG12" s="56"/>
      <c r="AH12" s="49"/>
      <c r="AI12" s="50"/>
      <c r="AJ12" s="50"/>
      <c r="AK12" s="50"/>
      <c r="AL12" s="50"/>
      <c r="AM12" s="50"/>
      <c r="AN12" s="50"/>
      <c r="AO12" s="55"/>
      <c r="AP12" s="53"/>
      <c r="AQ12" s="56"/>
      <c r="AR12" s="49"/>
      <c r="AS12" s="50"/>
      <c r="AT12" s="50"/>
      <c r="AU12" s="50"/>
      <c r="AV12" s="50"/>
      <c r="AW12" s="50"/>
      <c r="AX12" s="50"/>
      <c r="AY12" s="55"/>
      <c r="AZ12" s="53"/>
      <c r="BA12" s="56"/>
      <c r="BB12" s="49"/>
      <c r="BC12" s="50"/>
      <c r="BD12" s="50"/>
      <c r="BE12" s="50"/>
      <c r="BF12" s="50"/>
      <c r="BG12" s="50"/>
      <c r="BH12" s="50"/>
      <c r="BI12" s="55"/>
      <c r="BJ12" s="53"/>
      <c r="BK12" s="56"/>
      <c r="BL12" s="49"/>
      <c r="BM12" s="50"/>
      <c r="BN12" s="50"/>
      <c r="BO12" s="50"/>
      <c r="BP12" s="50"/>
      <c r="BQ12" s="50"/>
      <c r="BR12" s="50"/>
      <c r="BS12" s="55"/>
      <c r="BT12" s="53"/>
      <c r="BU12" s="57"/>
      <c r="BV12" s="58">
        <f t="shared" si="15"/>
        <v>1</v>
      </c>
    </row>
    <row r="13" spans="1:74" s="19" customFormat="1" ht="12.75" x14ac:dyDescent="0.2">
      <c r="A13" s="185" t="s">
        <v>34</v>
      </c>
      <c r="B13" s="161" t="s">
        <v>35</v>
      </c>
      <c r="C13" s="163"/>
      <c r="D13" s="212"/>
      <c r="E13" s="203">
        <f t="shared" si="0"/>
        <v>30</v>
      </c>
      <c r="F13" s="48">
        <f t="shared" si="7"/>
        <v>0</v>
      </c>
      <c r="G13" s="48">
        <f t="shared" si="8"/>
        <v>30</v>
      </c>
      <c r="H13" s="48">
        <f t="shared" si="9"/>
        <v>0</v>
      </c>
      <c r="I13" s="48">
        <f t="shared" si="10"/>
        <v>0</v>
      </c>
      <c r="J13" s="48">
        <f t="shared" si="11"/>
        <v>0</v>
      </c>
      <c r="K13" s="48">
        <f t="shared" si="12"/>
        <v>0</v>
      </c>
      <c r="L13" s="48">
        <f t="shared" si="13"/>
        <v>0</v>
      </c>
      <c r="M13" s="48">
        <f t="shared" si="14"/>
        <v>0</v>
      </c>
      <c r="N13" s="49"/>
      <c r="O13" s="50">
        <v>30</v>
      </c>
      <c r="P13" s="50"/>
      <c r="Q13" s="50"/>
      <c r="R13" s="50"/>
      <c r="S13" s="50"/>
      <c r="T13" s="51"/>
      <c r="U13" s="52"/>
      <c r="V13" s="53" t="s">
        <v>31</v>
      </c>
      <c r="W13" s="57">
        <v>2</v>
      </c>
      <c r="X13" s="54"/>
      <c r="Y13" s="50"/>
      <c r="Z13" s="50"/>
      <c r="AA13" s="50"/>
      <c r="AB13" s="50"/>
      <c r="AC13" s="50"/>
      <c r="AD13" s="50"/>
      <c r="AE13" s="55"/>
      <c r="AF13" s="53"/>
      <c r="AG13" s="56"/>
      <c r="AH13" s="49"/>
      <c r="AI13" s="50"/>
      <c r="AJ13" s="50"/>
      <c r="AK13" s="50"/>
      <c r="AL13" s="50"/>
      <c r="AM13" s="50"/>
      <c r="AN13" s="50"/>
      <c r="AO13" s="55"/>
      <c r="AP13" s="53"/>
      <c r="AQ13" s="56"/>
      <c r="AR13" s="49"/>
      <c r="AS13" s="50"/>
      <c r="AT13" s="50"/>
      <c r="AU13" s="50"/>
      <c r="AV13" s="50"/>
      <c r="AW13" s="50"/>
      <c r="AX13" s="50"/>
      <c r="AY13" s="55"/>
      <c r="AZ13" s="53"/>
      <c r="BA13" s="56"/>
      <c r="BB13" s="49"/>
      <c r="BC13" s="50"/>
      <c r="BD13" s="50"/>
      <c r="BE13" s="50"/>
      <c r="BF13" s="50"/>
      <c r="BG13" s="50"/>
      <c r="BH13" s="50"/>
      <c r="BI13" s="55"/>
      <c r="BJ13" s="53"/>
      <c r="BK13" s="56"/>
      <c r="BL13" s="49"/>
      <c r="BM13" s="50"/>
      <c r="BN13" s="50"/>
      <c r="BO13" s="50"/>
      <c r="BP13" s="50"/>
      <c r="BQ13" s="50"/>
      <c r="BR13" s="50"/>
      <c r="BS13" s="55"/>
      <c r="BT13" s="53"/>
      <c r="BU13" s="57"/>
      <c r="BV13" s="58">
        <f t="shared" si="15"/>
        <v>2</v>
      </c>
    </row>
    <row r="14" spans="1:74" s="19" customFormat="1" ht="12.75" x14ac:dyDescent="0.2">
      <c r="A14" s="185" t="s">
        <v>36</v>
      </c>
      <c r="B14" s="161" t="s">
        <v>33</v>
      </c>
      <c r="C14" s="162"/>
      <c r="D14" s="212"/>
      <c r="E14" s="203">
        <f t="shared" si="0"/>
        <v>30</v>
      </c>
      <c r="F14" s="48">
        <f t="shared" si="7"/>
        <v>0</v>
      </c>
      <c r="G14" s="48">
        <f t="shared" si="8"/>
        <v>0</v>
      </c>
      <c r="H14" s="48">
        <f t="shared" si="9"/>
        <v>30</v>
      </c>
      <c r="I14" s="48">
        <f t="shared" si="10"/>
        <v>0</v>
      </c>
      <c r="J14" s="48">
        <f t="shared" si="11"/>
        <v>0</v>
      </c>
      <c r="K14" s="48">
        <f t="shared" si="12"/>
        <v>0</v>
      </c>
      <c r="L14" s="48">
        <f t="shared" si="13"/>
        <v>0</v>
      </c>
      <c r="M14" s="48">
        <f t="shared" si="14"/>
        <v>0</v>
      </c>
      <c r="N14" s="49"/>
      <c r="O14" s="50"/>
      <c r="P14" s="50">
        <v>30</v>
      </c>
      <c r="Q14" s="50"/>
      <c r="R14" s="50"/>
      <c r="S14" s="50"/>
      <c r="T14" s="51"/>
      <c r="U14" s="52"/>
      <c r="V14" s="53" t="s">
        <v>31</v>
      </c>
      <c r="W14" s="57">
        <v>2</v>
      </c>
      <c r="X14" s="54"/>
      <c r="Y14" s="50"/>
      <c r="Z14" s="50"/>
      <c r="AA14" s="50"/>
      <c r="AB14" s="50"/>
      <c r="AC14" s="50"/>
      <c r="AD14" s="50"/>
      <c r="AE14" s="55"/>
      <c r="AF14" s="53"/>
      <c r="AG14" s="60"/>
      <c r="AH14" s="49"/>
      <c r="AI14" s="50"/>
      <c r="AJ14" s="50"/>
      <c r="AK14" s="50"/>
      <c r="AL14" s="50"/>
      <c r="AM14" s="50"/>
      <c r="AN14" s="50"/>
      <c r="AO14" s="55"/>
      <c r="AP14" s="53"/>
      <c r="AQ14" s="60"/>
      <c r="AR14" s="49"/>
      <c r="AS14" s="50"/>
      <c r="AT14" s="50"/>
      <c r="AU14" s="50"/>
      <c r="AV14" s="50"/>
      <c r="AW14" s="50"/>
      <c r="AX14" s="50"/>
      <c r="AY14" s="55"/>
      <c r="AZ14" s="53"/>
      <c r="BA14" s="60"/>
      <c r="BB14" s="49"/>
      <c r="BC14" s="50"/>
      <c r="BD14" s="50"/>
      <c r="BE14" s="50"/>
      <c r="BF14" s="50"/>
      <c r="BG14" s="50"/>
      <c r="BH14" s="50"/>
      <c r="BI14" s="55"/>
      <c r="BJ14" s="53"/>
      <c r="BK14" s="60"/>
      <c r="BL14" s="49"/>
      <c r="BM14" s="50"/>
      <c r="BN14" s="50"/>
      <c r="BO14" s="50"/>
      <c r="BP14" s="50"/>
      <c r="BQ14" s="50"/>
      <c r="BR14" s="50"/>
      <c r="BS14" s="55"/>
      <c r="BT14" s="53"/>
      <c r="BU14" s="61"/>
      <c r="BV14" s="58">
        <f t="shared" si="15"/>
        <v>2</v>
      </c>
    </row>
    <row r="15" spans="1:74" s="19" customFormat="1" ht="12.75" x14ac:dyDescent="0.2">
      <c r="A15" s="185" t="s">
        <v>38</v>
      </c>
      <c r="B15" s="161" t="s">
        <v>37</v>
      </c>
      <c r="C15" s="164"/>
      <c r="D15" s="212"/>
      <c r="E15" s="203">
        <f t="shared" si="0"/>
        <v>60</v>
      </c>
      <c r="F15" s="48">
        <f t="shared" si="7"/>
        <v>0</v>
      </c>
      <c r="G15" s="48">
        <f t="shared" si="8"/>
        <v>60</v>
      </c>
      <c r="H15" s="48">
        <f t="shared" si="9"/>
        <v>0</v>
      </c>
      <c r="I15" s="48">
        <f t="shared" si="10"/>
        <v>0</v>
      </c>
      <c r="J15" s="48">
        <f t="shared" si="11"/>
        <v>0</v>
      </c>
      <c r="K15" s="48">
        <f t="shared" si="12"/>
        <v>0</v>
      </c>
      <c r="L15" s="48">
        <f t="shared" si="13"/>
        <v>0</v>
      </c>
      <c r="M15" s="48">
        <f t="shared" si="14"/>
        <v>0</v>
      </c>
      <c r="N15" s="49"/>
      <c r="O15" s="50"/>
      <c r="P15" s="50"/>
      <c r="Q15" s="50"/>
      <c r="R15" s="50"/>
      <c r="S15" s="50"/>
      <c r="T15" s="51"/>
      <c r="U15" s="52"/>
      <c r="V15" s="53"/>
      <c r="W15" s="57"/>
      <c r="X15" s="54"/>
      <c r="Y15" s="50"/>
      <c r="Z15" s="50"/>
      <c r="AA15" s="50"/>
      <c r="AB15" s="50"/>
      <c r="AC15" s="50"/>
      <c r="AD15" s="50"/>
      <c r="AE15" s="55"/>
      <c r="AF15" s="53"/>
      <c r="AG15" s="60"/>
      <c r="AH15" s="49"/>
      <c r="AI15" s="50">
        <v>30</v>
      </c>
      <c r="AJ15" s="50"/>
      <c r="AK15" s="50"/>
      <c r="AL15" s="50"/>
      <c r="AM15" s="50"/>
      <c r="AN15" s="50"/>
      <c r="AO15" s="55"/>
      <c r="AP15" s="53" t="s">
        <v>31</v>
      </c>
      <c r="AQ15" s="60"/>
      <c r="AR15" s="49"/>
      <c r="AS15" s="50">
        <v>30</v>
      </c>
      <c r="AT15" s="50"/>
      <c r="AU15" s="50"/>
      <c r="AV15" s="50"/>
      <c r="AW15" s="50"/>
      <c r="AX15" s="50"/>
      <c r="AY15" s="55"/>
      <c r="AZ15" s="53" t="s">
        <v>31</v>
      </c>
      <c r="BA15" s="60"/>
      <c r="BB15" s="49"/>
      <c r="BC15" s="50"/>
      <c r="BD15" s="50"/>
      <c r="BE15" s="50"/>
      <c r="BF15" s="50"/>
      <c r="BG15" s="50"/>
      <c r="BH15" s="50"/>
      <c r="BI15" s="55"/>
      <c r="BJ15" s="53"/>
      <c r="BK15" s="60"/>
      <c r="BL15" s="49"/>
      <c r="BM15" s="50"/>
      <c r="BN15" s="50"/>
      <c r="BO15" s="50"/>
      <c r="BP15" s="50"/>
      <c r="BQ15" s="50"/>
      <c r="BR15" s="50"/>
      <c r="BS15" s="55"/>
      <c r="BT15" s="53"/>
      <c r="BU15" s="61"/>
      <c r="BV15" s="58">
        <f t="shared" si="15"/>
        <v>0</v>
      </c>
    </row>
    <row r="16" spans="1:74" s="19" customFormat="1" ht="12.75" x14ac:dyDescent="0.2">
      <c r="A16" s="185" t="s">
        <v>41</v>
      </c>
      <c r="B16" s="161" t="s">
        <v>125</v>
      </c>
      <c r="C16" s="164"/>
      <c r="D16" s="229"/>
      <c r="E16" s="220">
        <f>SUM(F16:M16)</f>
        <v>15</v>
      </c>
      <c r="F16" s="145">
        <f t="shared" si="7"/>
        <v>0</v>
      </c>
      <c r="G16" s="145">
        <f t="shared" si="8"/>
        <v>15</v>
      </c>
      <c r="H16" s="145">
        <f t="shared" si="9"/>
        <v>0</v>
      </c>
      <c r="I16" s="145">
        <f t="shared" si="10"/>
        <v>0</v>
      </c>
      <c r="J16" s="145">
        <f t="shared" si="11"/>
        <v>0</v>
      </c>
      <c r="K16" s="145">
        <f t="shared" si="12"/>
        <v>0</v>
      </c>
      <c r="L16" s="145">
        <f t="shared" si="13"/>
        <v>0</v>
      </c>
      <c r="M16" s="145">
        <f t="shared" si="14"/>
        <v>0</v>
      </c>
      <c r="N16" s="146"/>
      <c r="O16" s="147"/>
      <c r="P16" s="147"/>
      <c r="Q16" s="147"/>
      <c r="R16" s="147"/>
      <c r="S16" s="147"/>
      <c r="T16" s="148"/>
      <c r="U16" s="149"/>
      <c r="V16" s="150"/>
      <c r="W16" s="137"/>
      <c r="X16" s="151"/>
      <c r="Y16" s="147"/>
      <c r="Z16" s="147"/>
      <c r="AA16" s="147"/>
      <c r="AB16" s="147"/>
      <c r="AC16" s="147"/>
      <c r="AD16" s="147"/>
      <c r="AE16" s="152"/>
      <c r="AF16" s="150"/>
      <c r="AG16" s="153"/>
      <c r="AH16" s="146"/>
      <c r="AI16" s="147"/>
      <c r="AJ16" s="147"/>
      <c r="AK16" s="147"/>
      <c r="AL16" s="147"/>
      <c r="AM16" s="147"/>
      <c r="AN16" s="147"/>
      <c r="AO16" s="152"/>
      <c r="AP16" s="150"/>
      <c r="AQ16" s="153"/>
      <c r="AR16" s="146"/>
      <c r="AS16" s="147">
        <v>15</v>
      </c>
      <c r="AT16" s="147"/>
      <c r="AU16" s="147"/>
      <c r="AV16" s="147"/>
      <c r="AW16" s="147"/>
      <c r="AX16" s="147"/>
      <c r="AY16" s="152"/>
      <c r="AZ16" s="150" t="s">
        <v>31</v>
      </c>
      <c r="BA16" s="153">
        <v>1</v>
      </c>
      <c r="BB16" s="146"/>
      <c r="BC16" s="147"/>
      <c r="BD16" s="147"/>
      <c r="BE16" s="147"/>
      <c r="BF16" s="147"/>
      <c r="BG16" s="147"/>
      <c r="BH16" s="147"/>
      <c r="BI16" s="152"/>
      <c r="BJ16" s="150"/>
      <c r="BK16" s="153"/>
      <c r="BL16" s="146"/>
      <c r="BM16" s="147"/>
      <c r="BN16" s="147"/>
      <c r="BO16" s="147"/>
      <c r="BP16" s="147"/>
      <c r="BQ16" s="147"/>
      <c r="BR16" s="147"/>
      <c r="BS16" s="152"/>
      <c r="BT16" s="150"/>
      <c r="BU16" s="137"/>
      <c r="BV16" s="154">
        <f t="shared" ref="BV16:BV17" si="17">(BU16+BK16+BA16+AQ16+AG16+W16)</f>
        <v>1</v>
      </c>
    </row>
    <row r="17" spans="1:74" s="19" customFormat="1" ht="12.75" x14ac:dyDescent="0.2">
      <c r="A17" s="228" t="s">
        <v>149</v>
      </c>
      <c r="B17" s="230" t="s">
        <v>148</v>
      </c>
      <c r="C17" s="231"/>
      <c r="D17" s="232" t="s">
        <v>30</v>
      </c>
      <c r="E17" s="220">
        <f t="shared" ref="E17" si="18">SUM(F17:M17)</f>
        <v>30</v>
      </c>
      <c r="F17" s="145">
        <f t="shared" si="7"/>
        <v>0</v>
      </c>
      <c r="G17" s="145">
        <f t="shared" si="8"/>
        <v>0</v>
      </c>
      <c r="H17" s="145">
        <f t="shared" si="9"/>
        <v>0</v>
      </c>
      <c r="I17" s="145">
        <f t="shared" si="10"/>
        <v>0</v>
      </c>
      <c r="J17" s="145">
        <f t="shared" si="11"/>
        <v>0</v>
      </c>
      <c r="K17" s="145">
        <f t="shared" si="12"/>
        <v>0</v>
      </c>
      <c r="L17" s="145">
        <f t="shared" si="13"/>
        <v>30</v>
      </c>
      <c r="M17" s="145">
        <f t="shared" si="14"/>
        <v>0</v>
      </c>
      <c r="N17" s="146"/>
      <c r="O17" s="147"/>
      <c r="P17" s="147"/>
      <c r="Q17" s="147"/>
      <c r="R17" s="147"/>
      <c r="S17" s="147"/>
      <c r="T17" s="147"/>
      <c r="U17" s="148"/>
      <c r="V17" s="233"/>
      <c r="W17" s="153"/>
      <c r="X17" s="146"/>
      <c r="Y17" s="147"/>
      <c r="Z17" s="147"/>
      <c r="AA17" s="147"/>
      <c r="AB17" s="147"/>
      <c r="AC17" s="147"/>
      <c r="AD17" s="147"/>
      <c r="AE17" s="148"/>
      <c r="AF17" s="233"/>
      <c r="AG17" s="153"/>
      <c r="AH17" s="146"/>
      <c r="AI17" s="147"/>
      <c r="AJ17" s="147"/>
      <c r="AK17" s="147"/>
      <c r="AL17" s="147"/>
      <c r="AM17" s="147"/>
      <c r="AN17" s="147"/>
      <c r="AO17" s="148"/>
      <c r="AP17" s="233"/>
      <c r="AQ17" s="153"/>
      <c r="AR17" s="146"/>
      <c r="AS17" s="147"/>
      <c r="AT17" s="147"/>
      <c r="AU17" s="147"/>
      <c r="AV17" s="147"/>
      <c r="AW17" s="147"/>
      <c r="AX17" s="147"/>
      <c r="AY17" s="148"/>
      <c r="AZ17" s="233"/>
      <c r="BA17" s="153"/>
      <c r="BB17" s="146"/>
      <c r="BC17" s="147"/>
      <c r="BD17" s="147"/>
      <c r="BE17" s="147"/>
      <c r="BF17" s="147"/>
      <c r="BG17" s="147"/>
      <c r="BH17" s="147">
        <v>30</v>
      </c>
      <c r="BI17" s="148"/>
      <c r="BJ17" s="233" t="s">
        <v>31</v>
      </c>
      <c r="BK17" s="153">
        <v>2</v>
      </c>
      <c r="BL17" s="146"/>
      <c r="BM17" s="147"/>
      <c r="BN17" s="147"/>
      <c r="BO17" s="147"/>
      <c r="BP17" s="147"/>
      <c r="BQ17" s="147"/>
      <c r="BR17" s="147"/>
      <c r="BS17" s="148"/>
      <c r="BT17" s="233"/>
      <c r="BU17" s="137"/>
      <c r="BV17" s="154">
        <f t="shared" si="17"/>
        <v>2</v>
      </c>
    </row>
    <row r="18" spans="1:74" s="19" customFormat="1" ht="16.5" customHeight="1" x14ac:dyDescent="0.2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5"/>
    </row>
    <row r="19" spans="1:74" s="47" customFormat="1" ht="22.5" customHeight="1" x14ac:dyDescent="0.2">
      <c r="A19" s="66" t="s">
        <v>40</v>
      </c>
      <c r="B19" s="67" t="s">
        <v>130</v>
      </c>
      <c r="C19" s="41"/>
      <c r="D19" s="41"/>
      <c r="E19" s="204">
        <f t="shared" ref="E19:U19" si="19">SUM(E20:E31)</f>
        <v>390</v>
      </c>
      <c r="F19" s="42">
        <f t="shared" si="19"/>
        <v>240</v>
      </c>
      <c r="G19" s="42">
        <f t="shared" si="19"/>
        <v>75</v>
      </c>
      <c r="H19" s="42">
        <f t="shared" si="19"/>
        <v>0</v>
      </c>
      <c r="I19" s="42">
        <f t="shared" si="19"/>
        <v>75</v>
      </c>
      <c r="J19" s="42">
        <f t="shared" si="19"/>
        <v>0</v>
      </c>
      <c r="K19" s="42">
        <f t="shared" si="19"/>
        <v>0</v>
      </c>
      <c r="L19" s="42">
        <f t="shared" si="19"/>
        <v>0</v>
      </c>
      <c r="M19" s="158">
        <f t="shared" si="19"/>
        <v>0</v>
      </c>
      <c r="N19" s="68">
        <f t="shared" si="19"/>
        <v>45</v>
      </c>
      <c r="O19" s="68">
        <f t="shared" si="19"/>
        <v>0</v>
      </c>
      <c r="P19" s="68">
        <f t="shared" si="19"/>
        <v>0</v>
      </c>
      <c r="Q19" s="68">
        <f t="shared" si="19"/>
        <v>30</v>
      </c>
      <c r="R19" s="68">
        <f t="shared" si="19"/>
        <v>0</v>
      </c>
      <c r="S19" s="68">
        <f t="shared" si="19"/>
        <v>0</v>
      </c>
      <c r="T19" s="68">
        <f t="shared" si="19"/>
        <v>0</v>
      </c>
      <c r="U19" s="68">
        <f t="shared" si="19"/>
        <v>0</v>
      </c>
      <c r="V19" s="45">
        <f>COUNTIF(V20:V31,"E")</f>
        <v>2</v>
      </c>
      <c r="W19" s="70">
        <f t="shared" ref="W19:AE19" si="20">SUM(W20:W31)</f>
        <v>7</v>
      </c>
      <c r="X19" s="68">
        <f t="shared" si="20"/>
        <v>105</v>
      </c>
      <c r="Y19" s="69">
        <f t="shared" si="20"/>
        <v>15</v>
      </c>
      <c r="Z19" s="69">
        <f t="shared" si="20"/>
        <v>0</v>
      </c>
      <c r="AA19" s="69">
        <f t="shared" si="20"/>
        <v>15</v>
      </c>
      <c r="AB19" s="69">
        <f t="shared" si="20"/>
        <v>0</v>
      </c>
      <c r="AC19" s="69">
        <f t="shared" si="20"/>
        <v>0</v>
      </c>
      <c r="AD19" s="69">
        <f t="shared" si="20"/>
        <v>0</v>
      </c>
      <c r="AE19" s="69">
        <f t="shared" si="20"/>
        <v>0</v>
      </c>
      <c r="AF19" s="45">
        <f>COUNTIF(AF20:AF31,"E")</f>
        <v>1</v>
      </c>
      <c r="AG19" s="70">
        <f t="shared" ref="AG19:AO19" si="21">SUM(AG20:AG31)</f>
        <v>10</v>
      </c>
      <c r="AH19" s="68">
        <f t="shared" si="21"/>
        <v>60</v>
      </c>
      <c r="AI19" s="69">
        <f t="shared" si="21"/>
        <v>45</v>
      </c>
      <c r="AJ19" s="69">
        <f t="shared" si="21"/>
        <v>0</v>
      </c>
      <c r="AK19" s="69">
        <f t="shared" si="21"/>
        <v>15</v>
      </c>
      <c r="AL19" s="69">
        <f t="shared" si="21"/>
        <v>0</v>
      </c>
      <c r="AM19" s="69">
        <f t="shared" si="21"/>
        <v>0</v>
      </c>
      <c r="AN19" s="69">
        <f t="shared" si="21"/>
        <v>0</v>
      </c>
      <c r="AO19" s="69">
        <f t="shared" si="21"/>
        <v>0</v>
      </c>
      <c r="AP19" s="45">
        <f>COUNTIF(AP20:AP31,"E")</f>
        <v>2</v>
      </c>
      <c r="AQ19" s="70">
        <f t="shared" ref="AQ19:AY19" si="22">SUM(AQ20:AQ31)</f>
        <v>10</v>
      </c>
      <c r="AR19" s="68">
        <f t="shared" si="22"/>
        <v>30</v>
      </c>
      <c r="AS19" s="69">
        <f t="shared" si="22"/>
        <v>15</v>
      </c>
      <c r="AT19" s="69">
        <f t="shared" si="22"/>
        <v>0</v>
      </c>
      <c r="AU19" s="69">
        <f t="shared" si="22"/>
        <v>15</v>
      </c>
      <c r="AV19" s="69">
        <f t="shared" si="22"/>
        <v>0</v>
      </c>
      <c r="AW19" s="69">
        <f t="shared" si="22"/>
        <v>0</v>
      </c>
      <c r="AX19" s="69">
        <f t="shared" si="22"/>
        <v>0</v>
      </c>
      <c r="AY19" s="69">
        <f t="shared" si="22"/>
        <v>0</v>
      </c>
      <c r="AZ19" s="45">
        <f>COUNTIF(AZ20:AZ31,"E")</f>
        <v>1</v>
      </c>
      <c r="BA19" s="70">
        <f t="shared" ref="BA19:BI19" si="23">SUM(BA20:BA31)</f>
        <v>5</v>
      </c>
      <c r="BB19" s="68">
        <f t="shared" si="23"/>
        <v>0</v>
      </c>
      <c r="BC19" s="69">
        <f t="shared" si="23"/>
        <v>0</v>
      </c>
      <c r="BD19" s="69">
        <f t="shared" si="23"/>
        <v>0</v>
      </c>
      <c r="BE19" s="69">
        <f t="shared" si="23"/>
        <v>0</v>
      </c>
      <c r="BF19" s="69">
        <f t="shared" si="23"/>
        <v>0</v>
      </c>
      <c r="BG19" s="69">
        <f t="shared" si="23"/>
        <v>0</v>
      </c>
      <c r="BH19" s="69">
        <f t="shared" si="23"/>
        <v>0</v>
      </c>
      <c r="BI19" s="69">
        <f t="shared" si="23"/>
        <v>0</v>
      </c>
      <c r="BJ19" s="45">
        <f>COUNTIF(BJ20:BJ31,"E")</f>
        <v>0</v>
      </c>
      <c r="BK19" s="70">
        <f t="shared" ref="BK19:BS19" si="24">SUM(BK20:BK31)</f>
        <v>0</v>
      </c>
      <c r="BL19" s="68">
        <f t="shared" si="24"/>
        <v>0</v>
      </c>
      <c r="BM19" s="69">
        <f t="shared" si="24"/>
        <v>0</v>
      </c>
      <c r="BN19" s="69">
        <f t="shared" si="24"/>
        <v>0</v>
      </c>
      <c r="BO19" s="69">
        <f t="shared" si="24"/>
        <v>0</v>
      </c>
      <c r="BP19" s="69">
        <f t="shared" si="24"/>
        <v>0</v>
      </c>
      <c r="BQ19" s="69">
        <f t="shared" si="24"/>
        <v>0</v>
      </c>
      <c r="BR19" s="69">
        <f t="shared" si="24"/>
        <v>0</v>
      </c>
      <c r="BS19" s="69">
        <f t="shared" si="24"/>
        <v>0</v>
      </c>
      <c r="BT19" s="45">
        <f>COUNTIF(BT20:BT31,"E")</f>
        <v>0</v>
      </c>
      <c r="BU19" s="70">
        <f>SUM(BU20:BU31)</f>
        <v>0</v>
      </c>
      <c r="BV19" s="71">
        <f>SUM(BV20:BV31)</f>
        <v>32</v>
      </c>
    </row>
    <row r="20" spans="1:74" s="19" customFormat="1" ht="14.25" customHeight="1" x14ac:dyDescent="0.2">
      <c r="A20" s="183" t="s">
        <v>44</v>
      </c>
      <c r="B20" s="159" t="s">
        <v>42</v>
      </c>
      <c r="C20" s="165"/>
      <c r="D20" s="215"/>
      <c r="E20" s="203">
        <f t="shared" ref="E20:E31" si="25">SUM(F20:M20)</f>
        <v>45</v>
      </c>
      <c r="F20" s="48">
        <f t="shared" ref="F20:F31" si="26">SUM(N20+X20+AH20+AR20+BB20+BL20)</f>
        <v>30</v>
      </c>
      <c r="G20" s="48">
        <f t="shared" ref="G20:G31" si="27">SUM(O20+Y20+AI20+AS20+BC20+BM20)</f>
        <v>0</v>
      </c>
      <c r="H20" s="48">
        <f t="shared" ref="H20:H31" si="28">SUM(P20+Z20+AJ20+AT20+BD20+BN20)</f>
        <v>0</v>
      </c>
      <c r="I20" s="48">
        <f t="shared" ref="I20:I31" si="29">SUM(Q20+AA20+AK20+AU20+BE20+BO20)</f>
        <v>15</v>
      </c>
      <c r="J20" s="48">
        <f t="shared" ref="J20:J31" si="30">SUM(R20+AB20+AL20+AV20+BF20+BP20)</f>
        <v>0</v>
      </c>
      <c r="K20" s="48">
        <f t="shared" ref="K20:K31" si="31">SUM(S20+AC20+AM20+AW20+BG20+BQ20)</f>
        <v>0</v>
      </c>
      <c r="L20" s="48">
        <f t="shared" ref="L20:L31" si="32">SUM(T20+AD20+AN20+AX20+BH20+BR20)</f>
        <v>0</v>
      </c>
      <c r="M20" s="48">
        <f t="shared" ref="M20:M31" si="33">SUM(U20+AE20+AO20+AY20+BI20+BS20)</f>
        <v>0</v>
      </c>
      <c r="N20" s="49">
        <v>30</v>
      </c>
      <c r="O20" s="50"/>
      <c r="P20" s="50"/>
      <c r="Q20" s="50">
        <v>15</v>
      </c>
      <c r="R20" s="50"/>
      <c r="S20" s="50"/>
      <c r="T20" s="50"/>
      <c r="U20" s="72"/>
      <c r="V20" s="234" t="s">
        <v>32</v>
      </c>
      <c r="W20" s="56">
        <v>4</v>
      </c>
      <c r="X20" s="49"/>
      <c r="Y20" s="50"/>
      <c r="Z20" s="50"/>
      <c r="AA20" s="50"/>
      <c r="AB20" s="50"/>
      <c r="AC20" s="50"/>
      <c r="AD20" s="50"/>
      <c r="AE20" s="72"/>
      <c r="AF20" s="234"/>
      <c r="AG20" s="56"/>
      <c r="AH20" s="49"/>
      <c r="AI20" s="50"/>
      <c r="AJ20" s="50"/>
      <c r="AK20" s="50"/>
      <c r="AL20" s="50"/>
      <c r="AM20" s="50"/>
      <c r="AN20" s="50"/>
      <c r="AO20" s="72"/>
      <c r="AP20" s="234"/>
      <c r="AQ20" s="56"/>
      <c r="AR20" s="49"/>
      <c r="AS20" s="50"/>
      <c r="AT20" s="50"/>
      <c r="AU20" s="50"/>
      <c r="AV20" s="50"/>
      <c r="AW20" s="50"/>
      <c r="AX20" s="50"/>
      <c r="AY20" s="72"/>
      <c r="AZ20" s="234"/>
      <c r="BA20" s="56"/>
      <c r="BB20" s="49"/>
      <c r="BC20" s="50"/>
      <c r="BD20" s="50"/>
      <c r="BE20" s="50"/>
      <c r="BF20" s="50"/>
      <c r="BG20" s="50"/>
      <c r="BH20" s="50"/>
      <c r="BI20" s="72"/>
      <c r="BJ20" s="234"/>
      <c r="BK20" s="56"/>
      <c r="BL20" s="49"/>
      <c r="BM20" s="50"/>
      <c r="BN20" s="50"/>
      <c r="BO20" s="50"/>
      <c r="BP20" s="50"/>
      <c r="BQ20" s="50"/>
      <c r="BR20" s="50"/>
      <c r="BS20" s="72"/>
      <c r="BT20" s="234"/>
      <c r="BU20" s="57"/>
      <c r="BV20" s="58">
        <f t="shared" ref="BV20:BV31" si="34">(BU20+BK20+BA20+AQ20+AG20+W20)</f>
        <v>4</v>
      </c>
    </row>
    <row r="21" spans="1:74" s="19" customFormat="1" ht="12.6" customHeight="1" x14ac:dyDescent="0.2">
      <c r="A21" s="185" t="s">
        <v>47</v>
      </c>
      <c r="B21" s="161" t="s">
        <v>43</v>
      </c>
      <c r="C21" s="166"/>
      <c r="D21" s="216"/>
      <c r="E21" s="203">
        <f t="shared" si="25"/>
        <v>30</v>
      </c>
      <c r="F21" s="48">
        <f t="shared" si="26"/>
        <v>15</v>
      </c>
      <c r="G21" s="48">
        <f t="shared" si="27"/>
        <v>0</v>
      </c>
      <c r="H21" s="48">
        <f t="shared" si="28"/>
        <v>0</v>
      </c>
      <c r="I21" s="48">
        <f t="shared" si="29"/>
        <v>15</v>
      </c>
      <c r="J21" s="48">
        <f t="shared" si="30"/>
        <v>0</v>
      </c>
      <c r="K21" s="48">
        <f t="shared" si="31"/>
        <v>0</v>
      </c>
      <c r="L21" s="48">
        <f t="shared" si="32"/>
        <v>0</v>
      </c>
      <c r="M21" s="48">
        <f t="shared" si="33"/>
        <v>0</v>
      </c>
      <c r="N21" s="49">
        <v>15</v>
      </c>
      <c r="O21" s="50"/>
      <c r="P21" s="50"/>
      <c r="Q21" s="50">
        <v>15</v>
      </c>
      <c r="R21" s="50"/>
      <c r="S21" s="50"/>
      <c r="T21" s="50"/>
      <c r="U21" s="72"/>
      <c r="V21" s="234" t="s">
        <v>32</v>
      </c>
      <c r="W21" s="56">
        <v>3</v>
      </c>
      <c r="X21" s="49"/>
      <c r="Y21" s="50"/>
      <c r="Z21" s="50"/>
      <c r="AA21" s="50"/>
      <c r="AB21" s="50"/>
      <c r="AC21" s="50"/>
      <c r="AD21" s="50"/>
      <c r="AE21" s="72"/>
      <c r="AF21" s="234"/>
      <c r="AG21" s="56"/>
      <c r="AH21" s="49"/>
      <c r="AI21" s="50"/>
      <c r="AJ21" s="50"/>
      <c r="AK21" s="50"/>
      <c r="AL21" s="50"/>
      <c r="AM21" s="50"/>
      <c r="AN21" s="50"/>
      <c r="AO21" s="72"/>
      <c r="AP21" s="234"/>
      <c r="AQ21" s="56"/>
      <c r="AR21" s="49"/>
      <c r="AS21" s="50"/>
      <c r="AT21" s="50"/>
      <c r="AU21" s="50"/>
      <c r="AV21" s="50"/>
      <c r="AW21" s="50"/>
      <c r="AX21" s="50"/>
      <c r="AY21" s="72"/>
      <c r="AZ21" s="234"/>
      <c r="BA21" s="56"/>
      <c r="BB21" s="49"/>
      <c r="BC21" s="50"/>
      <c r="BD21" s="50"/>
      <c r="BE21" s="50"/>
      <c r="BF21" s="50"/>
      <c r="BG21" s="50"/>
      <c r="BH21" s="50"/>
      <c r="BI21" s="72"/>
      <c r="BJ21" s="234"/>
      <c r="BK21" s="56"/>
      <c r="BL21" s="49"/>
      <c r="BM21" s="50"/>
      <c r="BN21" s="50"/>
      <c r="BO21" s="50"/>
      <c r="BP21" s="50"/>
      <c r="BQ21" s="50"/>
      <c r="BR21" s="50"/>
      <c r="BS21" s="72"/>
      <c r="BT21" s="234"/>
      <c r="BU21" s="57"/>
      <c r="BV21" s="58">
        <f t="shared" si="34"/>
        <v>3</v>
      </c>
    </row>
    <row r="22" spans="1:74" s="19" customFormat="1" ht="14.25" customHeight="1" x14ac:dyDescent="0.2">
      <c r="A22" s="185" t="s">
        <v>49</v>
      </c>
      <c r="B22" s="161" t="s">
        <v>45</v>
      </c>
      <c r="C22" s="167"/>
      <c r="D22" s="214"/>
      <c r="E22" s="203">
        <f t="shared" si="25"/>
        <v>45</v>
      </c>
      <c r="F22" s="48">
        <f t="shared" si="26"/>
        <v>30</v>
      </c>
      <c r="G22" s="48">
        <f t="shared" si="27"/>
        <v>0</v>
      </c>
      <c r="H22" s="48">
        <f t="shared" si="28"/>
        <v>0</v>
      </c>
      <c r="I22" s="48">
        <f t="shared" si="29"/>
        <v>15</v>
      </c>
      <c r="J22" s="48">
        <f t="shared" si="30"/>
        <v>0</v>
      </c>
      <c r="K22" s="48">
        <f t="shared" si="31"/>
        <v>0</v>
      </c>
      <c r="L22" s="48">
        <f t="shared" si="32"/>
        <v>0</v>
      </c>
      <c r="M22" s="48">
        <f t="shared" si="33"/>
        <v>0</v>
      </c>
      <c r="N22" s="49"/>
      <c r="O22" s="50"/>
      <c r="P22" s="50"/>
      <c r="Q22" s="50"/>
      <c r="R22" s="50"/>
      <c r="S22" s="50"/>
      <c r="T22" s="50"/>
      <c r="U22" s="72"/>
      <c r="V22" s="234"/>
      <c r="W22" s="56"/>
      <c r="X22" s="49">
        <v>30</v>
      </c>
      <c r="Y22" s="50"/>
      <c r="Z22" s="50"/>
      <c r="AA22" s="50">
        <v>15</v>
      </c>
      <c r="AB22" s="50"/>
      <c r="AC22" s="50"/>
      <c r="AD22" s="50"/>
      <c r="AE22" s="72"/>
      <c r="AF22" s="234" t="s">
        <v>32</v>
      </c>
      <c r="AG22" s="60">
        <v>4</v>
      </c>
      <c r="AH22" s="49"/>
      <c r="AI22" s="50"/>
      <c r="AJ22" s="50"/>
      <c r="AK22" s="50"/>
      <c r="AL22" s="50"/>
      <c r="AM22" s="50"/>
      <c r="AN22" s="50"/>
      <c r="AO22" s="72"/>
      <c r="AP22" s="234"/>
      <c r="AQ22" s="56"/>
      <c r="AR22" s="49"/>
      <c r="AS22" s="50"/>
      <c r="AT22" s="50"/>
      <c r="AU22" s="50"/>
      <c r="AV22" s="50"/>
      <c r="AW22" s="50"/>
      <c r="AX22" s="50"/>
      <c r="AY22" s="72"/>
      <c r="AZ22" s="234"/>
      <c r="BA22" s="56"/>
      <c r="BB22" s="49"/>
      <c r="BC22" s="50"/>
      <c r="BD22" s="50"/>
      <c r="BE22" s="50"/>
      <c r="BF22" s="50"/>
      <c r="BG22" s="50"/>
      <c r="BH22" s="50"/>
      <c r="BI22" s="72"/>
      <c r="BJ22" s="234"/>
      <c r="BK22" s="56"/>
      <c r="BL22" s="49"/>
      <c r="BM22" s="50"/>
      <c r="BN22" s="50"/>
      <c r="BO22" s="50"/>
      <c r="BP22" s="50"/>
      <c r="BQ22" s="50"/>
      <c r="BR22" s="50"/>
      <c r="BS22" s="72"/>
      <c r="BT22" s="234"/>
      <c r="BU22" s="57"/>
      <c r="BV22" s="58">
        <f t="shared" si="34"/>
        <v>4</v>
      </c>
    </row>
    <row r="23" spans="1:74" s="19" customFormat="1" ht="12.75" x14ac:dyDescent="0.2">
      <c r="A23" s="185" t="s">
        <v>51</v>
      </c>
      <c r="B23" s="161" t="s">
        <v>48</v>
      </c>
      <c r="C23" s="162"/>
      <c r="D23" s="212"/>
      <c r="E23" s="203">
        <f t="shared" si="25"/>
        <v>45</v>
      </c>
      <c r="F23" s="48">
        <f t="shared" si="26"/>
        <v>30</v>
      </c>
      <c r="G23" s="48">
        <f t="shared" si="27"/>
        <v>15</v>
      </c>
      <c r="H23" s="48">
        <f t="shared" si="28"/>
        <v>0</v>
      </c>
      <c r="I23" s="48">
        <f t="shared" si="29"/>
        <v>0</v>
      </c>
      <c r="J23" s="48">
        <f t="shared" si="30"/>
        <v>0</v>
      </c>
      <c r="K23" s="48">
        <f t="shared" si="31"/>
        <v>0</v>
      </c>
      <c r="L23" s="48">
        <f t="shared" si="32"/>
        <v>0</v>
      </c>
      <c r="M23" s="48">
        <f t="shared" si="33"/>
        <v>0</v>
      </c>
      <c r="N23" s="49"/>
      <c r="O23" s="50"/>
      <c r="P23" s="50"/>
      <c r="Q23" s="50"/>
      <c r="R23" s="50"/>
      <c r="S23" s="50"/>
      <c r="T23" s="50"/>
      <c r="U23" s="72"/>
      <c r="V23" s="234"/>
      <c r="W23" s="60"/>
      <c r="X23" s="49">
        <v>30</v>
      </c>
      <c r="Y23" s="50">
        <v>15</v>
      </c>
      <c r="Z23" s="50"/>
      <c r="AA23" s="50"/>
      <c r="AB23" s="50"/>
      <c r="AC23" s="50"/>
      <c r="AD23" s="50"/>
      <c r="AE23" s="72"/>
      <c r="AF23" s="234" t="s">
        <v>31</v>
      </c>
      <c r="AG23" s="60">
        <v>3</v>
      </c>
      <c r="AH23" s="49"/>
      <c r="AI23" s="50"/>
      <c r="AJ23" s="50"/>
      <c r="AK23" s="50"/>
      <c r="AL23" s="50"/>
      <c r="AM23" s="50"/>
      <c r="AN23" s="50"/>
      <c r="AO23" s="72"/>
      <c r="AP23" s="234"/>
      <c r="AQ23" s="60"/>
      <c r="AR23" s="49"/>
      <c r="AS23" s="50"/>
      <c r="AT23" s="50"/>
      <c r="AU23" s="50"/>
      <c r="AV23" s="50"/>
      <c r="AW23" s="50"/>
      <c r="AX23" s="50"/>
      <c r="AY23" s="72"/>
      <c r="AZ23" s="234"/>
      <c r="BA23" s="60"/>
      <c r="BB23" s="49"/>
      <c r="BC23" s="50"/>
      <c r="BD23" s="50"/>
      <c r="BE23" s="50"/>
      <c r="BF23" s="50"/>
      <c r="BG23" s="50"/>
      <c r="BH23" s="50"/>
      <c r="BI23" s="72"/>
      <c r="BJ23" s="234"/>
      <c r="BK23" s="60"/>
      <c r="BL23" s="49"/>
      <c r="BM23" s="50"/>
      <c r="BN23" s="50"/>
      <c r="BO23" s="50"/>
      <c r="BP23" s="50"/>
      <c r="BQ23" s="50"/>
      <c r="BR23" s="50"/>
      <c r="BS23" s="72"/>
      <c r="BT23" s="234"/>
      <c r="BU23" s="61"/>
      <c r="BV23" s="58">
        <f t="shared" si="34"/>
        <v>3</v>
      </c>
    </row>
    <row r="24" spans="1:74" s="19" customFormat="1" ht="12.75" x14ac:dyDescent="0.2">
      <c r="A24" s="185" t="s">
        <v>150</v>
      </c>
      <c r="B24" s="161" t="s">
        <v>54</v>
      </c>
      <c r="C24" s="162"/>
      <c r="D24" s="212"/>
      <c r="E24" s="203">
        <f>SUM(F24:M24)</f>
        <v>15</v>
      </c>
      <c r="F24" s="48">
        <f t="shared" ref="F24:M24" si="35">SUM(N24+X24+AH24+AR24+BB24+BL24)</f>
        <v>15</v>
      </c>
      <c r="G24" s="48">
        <f t="shared" si="35"/>
        <v>0</v>
      </c>
      <c r="H24" s="48">
        <f t="shared" si="35"/>
        <v>0</v>
      </c>
      <c r="I24" s="48">
        <f t="shared" si="35"/>
        <v>0</v>
      </c>
      <c r="J24" s="48">
        <f t="shared" si="35"/>
        <v>0</v>
      </c>
      <c r="K24" s="48">
        <f t="shared" si="35"/>
        <v>0</v>
      </c>
      <c r="L24" s="48">
        <f t="shared" si="35"/>
        <v>0</v>
      </c>
      <c r="M24" s="48">
        <f t="shared" si="35"/>
        <v>0</v>
      </c>
      <c r="N24" s="74"/>
      <c r="O24" s="75"/>
      <c r="P24" s="75"/>
      <c r="Q24" s="75"/>
      <c r="R24" s="75"/>
      <c r="S24" s="75"/>
      <c r="T24" s="75"/>
      <c r="U24" s="72"/>
      <c r="V24" s="235"/>
      <c r="W24" s="60"/>
      <c r="X24" s="146">
        <v>15</v>
      </c>
      <c r="Y24" s="147"/>
      <c r="Z24" s="147"/>
      <c r="AA24" s="147"/>
      <c r="AB24" s="147"/>
      <c r="AC24" s="147"/>
      <c r="AD24" s="147"/>
      <c r="AE24" s="148"/>
      <c r="AF24" s="236" t="s">
        <v>31</v>
      </c>
      <c r="AG24" s="153">
        <v>1</v>
      </c>
      <c r="AH24" s="146"/>
      <c r="AI24" s="147"/>
      <c r="AJ24" s="147"/>
      <c r="AK24" s="147"/>
      <c r="AL24" s="147"/>
      <c r="AM24" s="147"/>
      <c r="AN24" s="147"/>
      <c r="AO24" s="148"/>
      <c r="AP24" s="236"/>
      <c r="AQ24" s="137"/>
      <c r="AR24" s="49"/>
      <c r="AS24" s="50"/>
      <c r="AT24" s="50"/>
      <c r="AU24" s="50"/>
      <c r="AV24" s="50"/>
      <c r="AW24" s="50"/>
      <c r="AX24" s="50"/>
      <c r="AY24" s="72"/>
      <c r="AZ24" s="234"/>
      <c r="BA24" s="60"/>
      <c r="BB24" s="49"/>
      <c r="BC24" s="50"/>
      <c r="BD24" s="50"/>
      <c r="BE24" s="50"/>
      <c r="BF24" s="50"/>
      <c r="BG24" s="50"/>
      <c r="BH24" s="50"/>
      <c r="BI24" s="72"/>
      <c r="BJ24" s="234"/>
      <c r="BK24" s="60"/>
      <c r="BL24" s="49"/>
      <c r="BM24" s="50"/>
      <c r="BN24" s="50"/>
      <c r="BO24" s="50"/>
      <c r="BP24" s="50"/>
      <c r="BQ24" s="50"/>
      <c r="BR24" s="50"/>
      <c r="BS24" s="72"/>
      <c r="BT24" s="234"/>
      <c r="BU24" s="61"/>
      <c r="BV24" s="58">
        <f t="shared" si="34"/>
        <v>1</v>
      </c>
    </row>
    <row r="25" spans="1:74" s="19" customFormat="1" ht="12.75" x14ac:dyDescent="0.2">
      <c r="A25" s="184" t="s">
        <v>138</v>
      </c>
      <c r="B25" s="143" t="s">
        <v>102</v>
      </c>
      <c r="C25" s="59"/>
      <c r="D25" s="201" t="s">
        <v>30</v>
      </c>
      <c r="E25" s="203">
        <f>SUM(F25:M25)</f>
        <v>15</v>
      </c>
      <c r="F25" s="48">
        <f t="shared" ref="F25:M27" si="36">SUM(N25+X25+AH25+AR25+BB25+BL25)</f>
        <v>15</v>
      </c>
      <c r="G25" s="48">
        <f t="shared" si="36"/>
        <v>0</v>
      </c>
      <c r="H25" s="48">
        <f t="shared" si="36"/>
        <v>0</v>
      </c>
      <c r="I25" s="48">
        <f t="shared" si="36"/>
        <v>0</v>
      </c>
      <c r="J25" s="48">
        <f t="shared" si="36"/>
        <v>0</v>
      </c>
      <c r="K25" s="48">
        <f t="shared" si="36"/>
        <v>0</v>
      </c>
      <c r="L25" s="48">
        <f t="shared" si="36"/>
        <v>0</v>
      </c>
      <c r="M25" s="48">
        <f t="shared" si="36"/>
        <v>0</v>
      </c>
      <c r="N25" s="74"/>
      <c r="O25" s="75"/>
      <c r="P25" s="75"/>
      <c r="Q25" s="75"/>
      <c r="R25" s="75"/>
      <c r="S25" s="75"/>
      <c r="T25" s="75"/>
      <c r="U25" s="72"/>
      <c r="V25" s="235"/>
      <c r="W25" s="60"/>
      <c r="X25" s="110">
        <v>15</v>
      </c>
      <c r="Y25" s="107"/>
      <c r="Z25" s="107"/>
      <c r="AA25" s="107"/>
      <c r="AB25" s="107"/>
      <c r="AC25" s="107"/>
      <c r="AD25" s="107"/>
      <c r="AE25" s="108"/>
      <c r="AF25" s="237" t="s">
        <v>31</v>
      </c>
      <c r="AG25" s="221">
        <v>1</v>
      </c>
      <c r="AH25" s="110"/>
      <c r="AI25" s="107"/>
      <c r="AJ25" s="107"/>
      <c r="AK25" s="107"/>
      <c r="AL25" s="107"/>
      <c r="AM25" s="107"/>
      <c r="AN25" s="107"/>
      <c r="AO25" s="108"/>
      <c r="AP25" s="237"/>
      <c r="AQ25" s="221"/>
      <c r="AR25" s="49"/>
      <c r="AS25" s="50"/>
      <c r="AT25" s="50"/>
      <c r="AU25" s="50"/>
      <c r="AV25" s="50"/>
      <c r="AW25" s="50"/>
      <c r="AX25" s="50"/>
      <c r="AY25" s="72"/>
      <c r="AZ25" s="234"/>
      <c r="BA25" s="60"/>
      <c r="BB25" s="49"/>
      <c r="BC25" s="50"/>
      <c r="BD25" s="50"/>
      <c r="BE25" s="50"/>
      <c r="BF25" s="50"/>
      <c r="BG25" s="50"/>
      <c r="BH25" s="50"/>
      <c r="BI25" s="72"/>
      <c r="BJ25" s="234"/>
      <c r="BK25" s="60"/>
      <c r="BL25" s="49"/>
      <c r="BM25" s="50"/>
      <c r="BN25" s="50"/>
      <c r="BO25" s="50"/>
      <c r="BP25" s="50"/>
      <c r="BQ25" s="50"/>
      <c r="BR25" s="50"/>
      <c r="BS25" s="72"/>
      <c r="BT25" s="234"/>
      <c r="BU25" s="61"/>
      <c r="BV25" s="58">
        <f t="shared" si="34"/>
        <v>1</v>
      </c>
    </row>
    <row r="26" spans="1:74" s="19" customFormat="1" ht="12.75" x14ac:dyDescent="0.2">
      <c r="A26" s="185" t="s">
        <v>139</v>
      </c>
      <c r="B26" s="111" t="s">
        <v>103</v>
      </c>
      <c r="C26" s="59"/>
      <c r="D26" s="201" t="s">
        <v>30</v>
      </c>
      <c r="E26" s="203">
        <f>SUM(F26:M26)</f>
        <v>15</v>
      </c>
      <c r="F26" s="48">
        <f t="shared" si="36"/>
        <v>15</v>
      </c>
      <c r="G26" s="48">
        <f t="shared" si="36"/>
        <v>0</v>
      </c>
      <c r="H26" s="48">
        <f t="shared" si="36"/>
        <v>0</v>
      </c>
      <c r="I26" s="48">
        <f t="shared" si="36"/>
        <v>0</v>
      </c>
      <c r="J26" s="48">
        <f t="shared" si="36"/>
        <v>0</v>
      </c>
      <c r="K26" s="48">
        <f t="shared" si="36"/>
        <v>0</v>
      </c>
      <c r="L26" s="48">
        <f t="shared" si="36"/>
        <v>0</v>
      </c>
      <c r="M26" s="48">
        <f t="shared" si="36"/>
        <v>0</v>
      </c>
      <c r="N26" s="74"/>
      <c r="O26" s="75"/>
      <c r="P26" s="75"/>
      <c r="Q26" s="75"/>
      <c r="R26" s="75"/>
      <c r="S26" s="75"/>
      <c r="T26" s="75"/>
      <c r="U26" s="72"/>
      <c r="V26" s="235"/>
      <c r="W26" s="60"/>
      <c r="X26" s="49">
        <v>15</v>
      </c>
      <c r="Y26" s="50"/>
      <c r="Z26" s="50"/>
      <c r="AA26" s="50"/>
      <c r="AB26" s="50"/>
      <c r="AC26" s="50"/>
      <c r="AD26" s="50"/>
      <c r="AE26" s="72"/>
      <c r="AF26" s="234" t="s">
        <v>31</v>
      </c>
      <c r="AG26" s="109">
        <v>1</v>
      </c>
      <c r="AH26" s="49"/>
      <c r="AI26" s="50"/>
      <c r="AJ26" s="50"/>
      <c r="AK26" s="50"/>
      <c r="AL26" s="50"/>
      <c r="AM26" s="50"/>
      <c r="AN26" s="50"/>
      <c r="AO26" s="72"/>
      <c r="AP26" s="234"/>
      <c r="AQ26" s="109"/>
      <c r="AR26" s="49"/>
      <c r="AS26" s="50"/>
      <c r="AT26" s="50"/>
      <c r="AU26" s="50"/>
      <c r="AV26" s="50"/>
      <c r="AW26" s="50"/>
      <c r="AX26" s="50"/>
      <c r="AY26" s="72"/>
      <c r="AZ26" s="234"/>
      <c r="BA26" s="60"/>
      <c r="BB26" s="49"/>
      <c r="BC26" s="50"/>
      <c r="BD26" s="50"/>
      <c r="BE26" s="50"/>
      <c r="BF26" s="50"/>
      <c r="BG26" s="50"/>
      <c r="BH26" s="50"/>
      <c r="BI26" s="72"/>
      <c r="BJ26" s="234"/>
      <c r="BK26" s="60"/>
      <c r="BL26" s="49"/>
      <c r="BM26" s="50"/>
      <c r="BN26" s="50"/>
      <c r="BO26" s="50"/>
      <c r="BP26" s="50"/>
      <c r="BQ26" s="50"/>
      <c r="BR26" s="50"/>
      <c r="BS26" s="72"/>
      <c r="BT26" s="234"/>
      <c r="BU26" s="61"/>
      <c r="BV26" s="58">
        <f t="shared" si="34"/>
        <v>1</v>
      </c>
    </row>
    <row r="27" spans="1:74" s="19" customFormat="1" ht="12.75" x14ac:dyDescent="0.2">
      <c r="A27" s="185" t="s">
        <v>151</v>
      </c>
      <c r="B27" s="111" t="s">
        <v>104</v>
      </c>
      <c r="C27" s="59"/>
      <c r="D27" s="201" t="s">
        <v>30</v>
      </c>
      <c r="E27" s="203">
        <f>SUM(F27:M27)</f>
        <v>30</v>
      </c>
      <c r="F27" s="48">
        <f t="shared" si="36"/>
        <v>15</v>
      </c>
      <c r="G27" s="48">
        <f t="shared" si="36"/>
        <v>15</v>
      </c>
      <c r="H27" s="48">
        <f t="shared" si="36"/>
        <v>0</v>
      </c>
      <c r="I27" s="48">
        <f t="shared" si="36"/>
        <v>0</v>
      </c>
      <c r="J27" s="48">
        <f t="shared" si="36"/>
        <v>0</v>
      </c>
      <c r="K27" s="48">
        <f t="shared" si="36"/>
        <v>0</v>
      </c>
      <c r="L27" s="48">
        <f t="shared" si="36"/>
        <v>0</v>
      </c>
      <c r="M27" s="48">
        <f t="shared" si="36"/>
        <v>0</v>
      </c>
      <c r="N27" s="74"/>
      <c r="O27" s="75"/>
      <c r="P27" s="75"/>
      <c r="Q27" s="75"/>
      <c r="R27" s="75"/>
      <c r="S27" s="75"/>
      <c r="T27" s="75"/>
      <c r="U27" s="72"/>
      <c r="V27" s="235"/>
      <c r="W27" s="60"/>
      <c r="X27" s="49"/>
      <c r="Y27" s="50"/>
      <c r="Z27" s="50"/>
      <c r="AA27" s="50"/>
      <c r="AB27" s="50"/>
      <c r="AC27" s="50"/>
      <c r="AD27" s="50"/>
      <c r="AE27" s="72"/>
      <c r="AF27" s="234"/>
      <c r="AG27" s="144"/>
      <c r="AH27" s="49">
        <v>15</v>
      </c>
      <c r="AI27" s="50">
        <v>15</v>
      </c>
      <c r="AJ27" s="50"/>
      <c r="AK27" s="50"/>
      <c r="AL27" s="50"/>
      <c r="AM27" s="50"/>
      <c r="AN27" s="50"/>
      <c r="AO27" s="72"/>
      <c r="AP27" s="234" t="s">
        <v>31</v>
      </c>
      <c r="AQ27" s="144">
        <v>2</v>
      </c>
      <c r="AR27" s="49"/>
      <c r="AS27" s="50"/>
      <c r="AT27" s="50"/>
      <c r="AU27" s="50"/>
      <c r="AV27" s="50"/>
      <c r="AW27" s="50"/>
      <c r="AX27" s="50"/>
      <c r="AY27" s="72"/>
      <c r="AZ27" s="234"/>
      <c r="BA27" s="60"/>
      <c r="BB27" s="49"/>
      <c r="BC27" s="50"/>
      <c r="BD27" s="50"/>
      <c r="BE27" s="50"/>
      <c r="BF27" s="50"/>
      <c r="BG27" s="50"/>
      <c r="BH27" s="50"/>
      <c r="BI27" s="72"/>
      <c r="BJ27" s="234"/>
      <c r="BK27" s="60"/>
      <c r="BL27" s="49"/>
      <c r="BM27" s="50"/>
      <c r="BN27" s="50"/>
      <c r="BO27" s="50"/>
      <c r="BP27" s="50"/>
      <c r="BQ27" s="50"/>
      <c r="BR27" s="50"/>
      <c r="BS27" s="72"/>
      <c r="BT27" s="234"/>
      <c r="BU27" s="61"/>
      <c r="BV27" s="58">
        <f t="shared" si="34"/>
        <v>2</v>
      </c>
    </row>
    <row r="28" spans="1:74" s="19" customFormat="1" ht="12.75" x14ac:dyDescent="0.2">
      <c r="A28" s="185" t="s">
        <v>56</v>
      </c>
      <c r="B28" s="161" t="s">
        <v>50</v>
      </c>
      <c r="C28" s="166" t="s">
        <v>46</v>
      </c>
      <c r="D28" s="216"/>
      <c r="E28" s="203">
        <f t="shared" si="25"/>
        <v>15</v>
      </c>
      <c r="F28" s="48">
        <f t="shared" si="26"/>
        <v>0</v>
      </c>
      <c r="G28" s="48">
        <f t="shared" si="27"/>
        <v>0</v>
      </c>
      <c r="H28" s="48">
        <f t="shared" si="28"/>
        <v>0</v>
      </c>
      <c r="I28" s="48">
        <f t="shared" si="29"/>
        <v>15</v>
      </c>
      <c r="J28" s="48">
        <f t="shared" si="30"/>
        <v>0</v>
      </c>
      <c r="K28" s="48">
        <f t="shared" si="31"/>
        <v>0</v>
      </c>
      <c r="L28" s="48">
        <f t="shared" si="32"/>
        <v>0</v>
      </c>
      <c r="M28" s="48">
        <f t="shared" si="33"/>
        <v>0</v>
      </c>
      <c r="N28" s="49"/>
      <c r="O28" s="50"/>
      <c r="P28" s="50"/>
      <c r="Q28" s="50"/>
      <c r="R28" s="50"/>
      <c r="S28" s="50"/>
      <c r="T28" s="50"/>
      <c r="U28" s="72"/>
      <c r="V28" s="234"/>
      <c r="W28" s="60"/>
      <c r="X28" s="49"/>
      <c r="Y28" s="50"/>
      <c r="Z28" s="50"/>
      <c r="AA28" s="50"/>
      <c r="AB28" s="50"/>
      <c r="AC28" s="50"/>
      <c r="AD28" s="50"/>
      <c r="AE28" s="72"/>
      <c r="AF28" s="234"/>
      <c r="AG28" s="60"/>
      <c r="AH28" s="49"/>
      <c r="AI28" s="50"/>
      <c r="AJ28" s="50"/>
      <c r="AK28" s="50">
        <v>15</v>
      </c>
      <c r="AL28" s="50"/>
      <c r="AM28" s="50"/>
      <c r="AN28" s="50"/>
      <c r="AO28" s="72"/>
      <c r="AP28" s="234" t="s">
        <v>31</v>
      </c>
      <c r="AQ28" s="60">
        <v>1</v>
      </c>
      <c r="AR28" s="49"/>
      <c r="AS28" s="50"/>
      <c r="AT28" s="50"/>
      <c r="AU28" s="50"/>
      <c r="AV28" s="50"/>
      <c r="AW28" s="50"/>
      <c r="AX28" s="50"/>
      <c r="AY28" s="72"/>
      <c r="AZ28" s="234"/>
      <c r="BA28" s="60"/>
      <c r="BB28" s="49"/>
      <c r="BC28" s="50"/>
      <c r="BD28" s="50"/>
      <c r="BE28" s="50"/>
      <c r="BF28" s="50"/>
      <c r="BG28" s="50"/>
      <c r="BH28" s="50"/>
      <c r="BI28" s="72"/>
      <c r="BJ28" s="234"/>
      <c r="BK28" s="60"/>
      <c r="BL28" s="49"/>
      <c r="BM28" s="50"/>
      <c r="BN28" s="50"/>
      <c r="BO28" s="50"/>
      <c r="BP28" s="50"/>
      <c r="BQ28" s="50"/>
      <c r="BR28" s="50"/>
      <c r="BS28" s="72"/>
      <c r="BT28" s="234"/>
      <c r="BU28" s="61"/>
      <c r="BV28" s="58">
        <f t="shared" si="34"/>
        <v>1</v>
      </c>
    </row>
    <row r="29" spans="1:74" s="19" customFormat="1" ht="12.75" x14ac:dyDescent="0.2">
      <c r="A29" s="185" t="s">
        <v>58</v>
      </c>
      <c r="B29" s="161" t="s">
        <v>52</v>
      </c>
      <c r="C29" s="162"/>
      <c r="D29" s="212"/>
      <c r="E29" s="203">
        <f t="shared" si="25"/>
        <v>30</v>
      </c>
      <c r="F29" s="48">
        <f t="shared" si="26"/>
        <v>15</v>
      </c>
      <c r="G29" s="48">
        <f t="shared" si="27"/>
        <v>15</v>
      </c>
      <c r="H29" s="48">
        <f t="shared" si="28"/>
        <v>0</v>
      </c>
      <c r="I29" s="48">
        <f t="shared" si="29"/>
        <v>0</v>
      </c>
      <c r="J29" s="48">
        <f t="shared" si="30"/>
        <v>0</v>
      </c>
      <c r="K29" s="48">
        <f t="shared" si="31"/>
        <v>0</v>
      </c>
      <c r="L29" s="48">
        <f t="shared" si="32"/>
        <v>0</v>
      </c>
      <c r="M29" s="48">
        <f t="shared" si="33"/>
        <v>0</v>
      </c>
      <c r="N29" s="49"/>
      <c r="O29" s="50"/>
      <c r="P29" s="50"/>
      <c r="Q29" s="50"/>
      <c r="R29" s="50"/>
      <c r="S29" s="50"/>
      <c r="T29" s="50"/>
      <c r="U29" s="72"/>
      <c r="V29" s="234"/>
      <c r="W29" s="60"/>
      <c r="X29" s="49"/>
      <c r="Y29" s="50"/>
      <c r="Z29" s="50"/>
      <c r="AA29" s="50"/>
      <c r="AB29" s="50"/>
      <c r="AC29" s="50"/>
      <c r="AD29" s="50"/>
      <c r="AE29" s="72"/>
      <c r="AF29" s="234"/>
      <c r="AG29" s="60"/>
      <c r="AH29" s="49">
        <v>15</v>
      </c>
      <c r="AI29" s="50">
        <v>15</v>
      </c>
      <c r="AJ29" s="50"/>
      <c r="AK29" s="50"/>
      <c r="AL29" s="50"/>
      <c r="AM29" s="50"/>
      <c r="AN29" s="50"/>
      <c r="AO29" s="72"/>
      <c r="AP29" s="234" t="s">
        <v>32</v>
      </c>
      <c r="AQ29" s="60">
        <v>3</v>
      </c>
      <c r="AR29" s="49"/>
      <c r="AS29" s="50"/>
      <c r="AT29" s="50"/>
      <c r="AU29" s="50"/>
      <c r="AV29" s="50"/>
      <c r="AW29" s="50"/>
      <c r="AX29" s="50"/>
      <c r="AY29" s="72"/>
      <c r="AZ29" s="234"/>
      <c r="BA29" s="60"/>
      <c r="BB29" s="49"/>
      <c r="BC29" s="50"/>
      <c r="BD29" s="50"/>
      <c r="BE29" s="50"/>
      <c r="BF29" s="50"/>
      <c r="BG29" s="50"/>
      <c r="BH29" s="50"/>
      <c r="BI29" s="72"/>
      <c r="BJ29" s="234"/>
      <c r="BK29" s="60"/>
      <c r="BL29" s="49"/>
      <c r="BM29" s="50"/>
      <c r="BN29" s="50"/>
      <c r="BO29" s="50"/>
      <c r="BP29" s="50"/>
      <c r="BQ29" s="50"/>
      <c r="BR29" s="50"/>
      <c r="BS29" s="72"/>
      <c r="BT29" s="234"/>
      <c r="BU29" s="61"/>
      <c r="BV29" s="58">
        <f t="shared" si="34"/>
        <v>3</v>
      </c>
    </row>
    <row r="30" spans="1:74" s="19" customFormat="1" ht="15.75" customHeight="1" x14ac:dyDescent="0.2">
      <c r="A30" s="184" t="s">
        <v>60</v>
      </c>
      <c r="B30" s="168" t="s">
        <v>53</v>
      </c>
      <c r="C30" s="166" t="s">
        <v>46</v>
      </c>
      <c r="D30" s="216"/>
      <c r="E30" s="203">
        <f t="shared" si="25"/>
        <v>45</v>
      </c>
      <c r="F30" s="48">
        <f t="shared" si="26"/>
        <v>30</v>
      </c>
      <c r="G30" s="48">
        <f t="shared" si="27"/>
        <v>15</v>
      </c>
      <c r="H30" s="48">
        <f t="shared" si="28"/>
        <v>0</v>
      </c>
      <c r="I30" s="48">
        <f t="shared" si="29"/>
        <v>0</v>
      </c>
      <c r="J30" s="48">
        <f t="shared" si="30"/>
        <v>0</v>
      </c>
      <c r="K30" s="48">
        <f t="shared" si="31"/>
        <v>0</v>
      </c>
      <c r="L30" s="48">
        <f t="shared" si="32"/>
        <v>0</v>
      </c>
      <c r="M30" s="48">
        <f t="shared" si="33"/>
        <v>0</v>
      </c>
      <c r="N30" s="49"/>
      <c r="O30" s="50"/>
      <c r="P30" s="50"/>
      <c r="Q30" s="50"/>
      <c r="R30" s="50"/>
      <c r="S30" s="50"/>
      <c r="T30" s="50"/>
      <c r="U30" s="72"/>
      <c r="V30" s="234"/>
      <c r="W30" s="60"/>
      <c r="X30" s="49"/>
      <c r="Y30" s="50"/>
      <c r="Z30" s="50"/>
      <c r="AA30" s="50"/>
      <c r="AB30" s="50"/>
      <c r="AC30" s="50"/>
      <c r="AD30" s="50"/>
      <c r="AE30" s="72"/>
      <c r="AF30" s="234"/>
      <c r="AG30" s="60"/>
      <c r="AH30" s="49">
        <v>30</v>
      </c>
      <c r="AI30" s="50">
        <v>15</v>
      </c>
      <c r="AJ30" s="50"/>
      <c r="AK30" s="50"/>
      <c r="AL30" s="50"/>
      <c r="AM30" s="50"/>
      <c r="AN30" s="50"/>
      <c r="AO30" s="72"/>
      <c r="AP30" s="234" t="s">
        <v>32</v>
      </c>
      <c r="AQ30" s="60">
        <v>4</v>
      </c>
      <c r="AR30" s="49"/>
      <c r="AS30" s="50"/>
      <c r="AT30" s="50"/>
      <c r="AU30" s="50"/>
      <c r="AV30" s="50"/>
      <c r="AW30" s="50"/>
      <c r="AX30" s="50"/>
      <c r="AY30" s="72"/>
      <c r="AZ30" s="234"/>
      <c r="BA30" s="60"/>
      <c r="BB30" s="49"/>
      <c r="BC30" s="50"/>
      <c r="BD30" s="50"/>
      <c r="BE30" s="50"/>
      <c r="BF30" s="50"/>
      <c r="BG30" s="50"/>
      <c r="BH30" s="50"/>
      <c r="BI30" s="72"/>
      <c r="BJ30" s="234"/>
      <c r="BK30" s="60"/>
      <c r="BL30" s="49"/>
      <c r="BM30" s="50"/>
      <c r="BN30" s="50"/>
      <c r="BO30" s="50"/>
      <c r="BP30" s="50"/>
      <c r="BQ30" s="50"/>
      <c r="BR30" s="50"/>
      <c r="BS30" s="72"/>
      <c r="BT30" s="234"/>
      <c r="BU30" s="61"/>
      <c r="BV30" s="58">
        <f t="shared" si="34"/>
        <v>4</v>
      </c>
    </row>
    <row r="31" spans="1:74" s="19" customFormat="1" ht="15.75" customHeight="1" x14ac:dyDescent="0.2">
      <c r="A31" s="185" t="s">
        <v>62</v>
      </c>
      <c r="B31" s="161" t="s">
        <v>55</v>
      </c>
      <c r="C31" s="166" t="s">
        <v>46</v>
      </c>
      <c r="D31" s="217"/>
      <c r="E31" s="203">
        <f t="shared" si="25"/>
        <v>60</v>
      </c>
      <c r="F31" s="48">
        <f t="shared" si="26"/>
        <v>30</v>
      </c>
      <c r="G31" s="48">
        <f t="shared" si="27"/>
        <v>15</v>
      </c>
      <c r="H31" s="48">
        <f t="shared" si="28"/>
        <v>0</v>
      </c>
      <c r="I31" s="48">
        <f t="shared" si="29"/>
        <v>15</v>
      </c>
      <c r="J31" s="48">
        <f t="shared" si="30"/>
        <v>0</v>
      </c>
      <c r="K31" s="48">
        <f t="shared" si="31"/>
        <v>0</v>
      </c>
      <c r="L31" s="48">
        <f t="shared" si="32"/>
        <v>0</v>
      </c>
      <c r="M31" s="48">
        <f t="shared" si="33"/>
        <v>0</v>
      </c>
      <c r="N31" s="74"/>
      <c r="O31" s="75"/>
      <c r="P31" s="75"/>
      <c r="Q31" s="75"/>
      <c r="R31" s="75"/>
      <c r="S31" s="75"/>
      <c r="T31" s="75"/>
      <c r="U31" s="72"/>
      <c r="V31" s="234"/>
      <c r="W31" s="60"/>
      <c r="X31" s="74"/>
      <c r="Y31" s="75"/>
      <c r="Z31" s="75"/>
      <c r="AA31" s="75"/>
      <c r="AB31" s="75"/>
      <c r="AC31" s="75"/>
      <c r="AD31" s="75"/>
      <c r="AE31" s="72"/>
      <c r="AF31" s="234"/>
      <c r="AG31" s="60"/>
      <c r="AH31" s="74"/>
      <c r="AI31" s="75"/>
      <c r="AJ31" s="75"/>
      <c r="AK31" s="75"/>
      <c r="AL31" s="75"/>
      <c r="AM31" s="75"/>
      <c r="AN31" s="75"/>
      <c r="AO31" s="72"/>
      <c r="AP31" s="234"/>
      <c r="AQ31" s="60"/>
      <c r="AR31" s="74">
        <v>30</v>
      </c>
      <c r="AS31" s="75">
        <v>15</v>
      </c>
      <c r="AT31" s="75"/>
      <c r="AU31" s="75">
        <v>15</v>
      </c>
      <c r="AV31" s="75"/>
      <c r="AW31" s="75"/>
      <c r="AX31" s="75"/>
      <c r="AY31" s="72"/>
      <c r="AZ31" s="234" t="s">
        <v>32</v>
      </c>
      <c r="BA31" s="60">
        <v>5</v>
      </c>
      <c r="BB31" s="74"/>
      <c r="BC31" s="75"/>
      <c r="BD31" s="75"/>
      <c r="BE31" s="75"/>
      <c r="BF31" s="75"/>
      <c r="BG31" s="75"/>
      <c r="BH31" s="75"/>
      <c r="BI31" s="72"/>
      <c r="BJ31" s="234"/>
      <c r="BK31" s="60"/>
      <c r="BL31" s="74"/>
      <c r="BM31" s="75"/>
      <c r="BN31" s="75"/>
      <c r="BO31" s="75"/>
      <c r="BP31" s="75"/>
      <c r="BQ31" s="75"/>
      <c r="BR31" s="75"/>
      <c r="BS31" s="72"/>
      <c r="BT31" s="234"/>
      <c r="BU31" s="61"/>
      <c r="BV31" s="58">
        <f t="shared" si="34"/>
        <v>5</v>
      </c>
    </row>
    <row r="32" spans="1:74" s="19" customFormat="1" ht="16.5" customHeight="1" x14ac:dyDescent="0.2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9"/>
    </row>
    <row r="33" spans="1:74" s="47" customFormat="1" ht="22.5" customHeight="1" x14ac:dyDescent="0.2">
      <c r="A33" s="39" t="s">
        <v>57</v>
      </c>
      <c r="B33" s="80" t="s">
        <v>131</v>
      </c>
      <c r="C33" s="81"/>
      <c r="D33" s="200"/>
      <c r="E33" s="204">
        <f t="shared" ref="E33:U33" si="37">SUM(E34:E52)</f>
        <v>1065</v>
      </c>
      <c r="F33" s="82">
        <f t="shared" si="37"/>
        <v>420</v>
      </c>
      <c r="G33" s="82">
        <f t="shared" si="37"/>
        <v>105</v>
      </c>
      <c r="H33" s="82">
        <f t="shared" si="37"/>
        <v>0</v>
      </c>
      <c r="I33" s="82">
        <f t="shared" si="37"/>
        <v>270</v>
      </c>
      <c r="J33" s="82">
        <f t="shared" si="37"/>
        <v>270</v>
      </c>
      <c r="K33" s="82">
        <f t="shared" si="37"/>
        <v>0</v>
      </c>
      <c r="L33" s="82">
        <f t="shared" si="37"/>
        <v>0</v>
      </c>
      <c r="M33" s="158">
        <f t="shared" si="37"/>
        <v>0</v>
      </c>
      <c r="N33" s="68">
        <f t="shared" si="37"/>
        <v>60</v>
      </c>
      <c r="O33" s="68">
        <f t="shared" si="37"/>
        <v>30</v>
      </c>
      <c r="P33" s="68">
        <f t="shared" si="37"/>
        <v>0</v>
      </c>
      <c r="Q33" s="68">
        <f t="shared" si="37"/>
        <v>75</v>
      </c>
      <c r="R33" s="68">
        <f t="shared" si="37"/>
        <v>45</v>
      </c>
      <c r="S33" s="68">
        <f t="shared" si="37"/>
        <v>0</v>
      </c>
      <c r="T33" s="68">
        <f t="shared" si="37"/>
        <v>0</v>
      </c>
      <c r="U33" s="68">
        <f t="shared" si="37"/>
        <v>0</v>
      </c>
      <c r="V33" s="45">
        <f>COUNTIF(V34:V52,"E")</f>
        <v>2</v>
      </c>
      <c r="W33" s="70">
        <f t="shared" ref="W33:AE33" si="38">SUM(W34:W52)</f>
        <v>16</v>
      </c>
      <c r="X33" s="68">
        <f t="shared" si="38"/>
        <v>45</v>
      </c>
      <c r="Y33" s="68">
        <f t="shared" si="38"/>
        <v>0</v>
      </c>
      <c r="Z33" s="68">
        <f t="shared" si="38"/>
        <v>0</v>
      </c>
      <c r="AA33" s="68">
        <f t="shared" si="38"/>
        <v>45</v>
      </c>
      <c r="AB33" s="68">
        <f t="shared" si="38"/>
        <v>75</v>
      </c>
      <c r="AC33" s="68">
        <f t="shared" si="38"/>
        <v>0</v>
      </c>
      <c r="AD33" s="68">
        <f t="shared" si="38"/>
        <v>0</v>
      </c>
      <c r="AE33" s="68">
        <f t="shared" si="38"/>
        <v>0</v>
      </c>
      <c r="AF33" s="45">
        <f>COUNTIF(AF34:AF52,"E")</f>
        <v>2</v>
      </c>
      <c r="AG33" s="70">
        <f t="shared" ref="AG33:AO33" si="39">SUM(AG34:AG52)</f>
        <v>13</v>
      </c>
      <c r="AH33" s="68">
        <f t="shared" si="39"/>
        <v>90</v>
      </c>
      <c r="AI33" s="68">
        <f t="shared" si="39"/>
        <v>15</v>
      </c>
      <c r="AJ33" s="68">
        <f t="shared" si="39"/>
        <v>0</v>
      </c>
      <c r="AK33" s="68">
        <f t="shared" si="39"/>
        <v>45</v>
      </c>
      <c r="AL33" s="68">
        <f t="shared" si="39"/>
        <v>45</v>
      </c>
      <c r="AM33" s="68">
        <f t="shared" si="39"/>
        <v>0</v>
      </c>
      <c r="AN33" s="68">
        <f t="shared" si="39"/>
        <v>0</v>
      </c>
      <c r="AO33" s="68">
        <f t="shared" si="39"/>
        <v>0</v>
      </c>
      <c r="AP33" s="45">
        <f>COUNTIF(AP34:AP52,"E")</f>
        <v>1</v>
      </c>
      <c r="AQ33" s="70">
        <f t="shared" ref="AQ33:AY33" si="40">SUM(AQ34:AQ52)</f>
        <v>14</v>
      </c>
      <c r="AR33" s="68">
        <f t="shared" si="40"/>
        <v>90</v>
      </c>
      <c r="AS33" s="68">
        <f t="shared" si="40"/>
        <v>15</v>
      </c>
      <c r="AT33" s="68">
        <f t="shared" si="40"/>
        <v>0</v>
      </c>
      <c r="AU33" s="68">
        <f t="shared" si="40"/>
        <v>15</v>
      </c>
      <c r="AV33" s="68">
        <f t="shared" si="40"/>
        <v>45</v>
      </c>
      <c r="AW33" s="68">
        <f t="shared" si="40"/>
        <v>0</v>
      </c>
      <c r="AX33" s="68">
        <f t="shared" si="40"/>
        <v>0</v>
      </c>
      <c r="AY33" s="68">
        <f t="shared" si="40"/>
        <v>0</v>
      </c>
      <c r="AZ33" s="45">
        <f>COUNTIF(AZ34:AZ52,"E")</f>
        <v>2</v>
      </c>
      <c r="BA33" s="70">
        <f t="shared" ref="BA33:BI33" si="41">SUM(BA34:BA52)</f>
        <v>14</v>
      </c>
      <c r="BB33" s="68">
        <f t="shared" si="41"/>
        <v>90</v>
      </c>
      <c r="BC33" s="68">
        <f t="shared" si="41"/>
        <v>30</v>
      </c>
      <c r="BD33" s="68">
        <f t="shared" si="41"/>
        <v>0</v>
      </c>
      <c r="BE33" s="68">
        <f t="shared" si="41"/>
        <v>30</v>
      </c>
      <c r="BF33" s="68">
        <f t="shared" si="41"/>
        <v>30</v>
      </c>
      <c r="BG33" s="68">
        <f t="shared" si="41"/>
        <v>0</v>
      </c>
      <c r="BH33" s="68">
        <f t="shared" si="41"/>
        <v>0</v>
      </c>
      <c r="BI33" s="68">
        <f t="shared" si="41"/>
        <v>0</v>
      </c>
      <c r="BJ33" s="45">
        <f>COUNTIF(BJ34:BJ52,"E")</f>
        <v>2</v>
      </c>
      <c r="BK33" s="70">
        <f t="shared" ref="BK33:BS33" si="42">SUM(BK34:BK52)</f>
        <v>14</v>
      </c>
      <c r="BL33" s="68">
        <f t="shared" si="42"/>
        <v>45</v>
      </c>
      <c r="BM33" s="68">
        <f t="shared" si="42"/>
        <v>15</v>
      </c>
      <c r="BN33" s="68">
        <f t="shared" si="42"/>
        <v>0</v>
      </c>
      <c r="BO33" s="68">
        <f t="shared" si="42"/>
        <v>60</v>
      </c>
      <c r="BP33" s="68">
        <f t="shared" si="42"/>
        <v>30</v>
      </c>
      <c r="BQ33" s="68">
        <f t="shared" si="42"/>
        <v>0</v>
      </c>
      <c r="BR33" s="68">
        <f t="shared" si="42"/>
        <v>0</v>
      </c>
      <c r="BS33" s="68">
        <f t="shared" si="42"/>
        <v>0</v>
      </c>
      <c r="BT33" s="45">
        <f>COUNTIF(BT34:BT52,"E")</f>
        <v>2</v>
      </c>
      <c r="BU33" s="70">
        <f>SUM(BU34:BU52)</f>
        <v>12</v>
      </c>
      <c r="BV33" s="71">
        <f>SUM(BV34:BV52)</f>
        <v>83</v>
      </c>
    </row>
    <row r="34" spans="1:74" s="19" customFormat="1" ht="12.75" x14ac:dyDescent="0.2">
      <c r="A34" s="183" t="s">
        <v>64</v>
      </c>
      <c r="B34" s="83" t="s">
        <v>59</v>
      </c>
      <c r="C34" s="223" t="s">
        <v>46</v>
      </c>
      <c r="D34" s="224"/>
      <c r="E34" s="203">
        <f t="shared" ref="E34:E44" si="43">SUM(F34:M34)</f>
        <v>90</v>
      </c>
      <c r="F34" s="48">
        <f t="shared" ref="F34:M38" si="44">SUM(N34+X34+AH34+AR34+BB34+BL34)</f>
        <v>30</v>
      </c>
      <c r="G34" s="48">
        <f t="shared" si="44"/>
        <v>30</v>
      </c>
      <c r="H34" s="48">
        <f t="shared" si="44"/>
        <v>0</v>
      </c>
      <c r="I34" s="48">
        <f t="shared" si="44"/>
        <v>30</v>
      </c>
      <c r="J34" s="48">
        <f t="shared" si="44"/>
        <v>0</v>
      </c>
      <c r="K34" s="48">
        <f t="shared" si="44"/>
        <v>0</v>
      </c>
      <c r="L34" s="48">
        <f t="shared" si="44"/>
        <v>0</v>
      </c>
      <c r="M34" s="48">
        <f t="shared" si="44"/>
        <v>0</v>
      </c>
      <c r="N34" s="49">
        <v>30</v>
      </c>
      <c r="O34" s="50">
        <v>30</v>
      </c>
      <c r="P34" s="50"/>
      <c r="Q34" s="50">
        <v>30</v>
      </c>
      <c r="R34" s="50"/>
      <c r="S34" s="50"/>
      <c r="T34" s="50"/>
      <c r="U34" s="72"/>
      <c r="V34" s="234" t="s">
        <v>32</v>
      </c>
      <c r="W34" s="56">
        <v>7</v>
      </c>
      <c r="X34" s="49"/>
      <c r="Y34" s="50"/>
      <c r="Z34" s="50"/>
      <c r="AA34" s="50"/>
      <c r="AB34" s="50"/>
      <c r="AC34" s="50"/>
      <c r="AD34" s="50"/>
      <c r="AE34" s="72"/>
      <c r="AF34" s="234"/>
      <c r="AG34" s="56"/>
      <c r="AH34" s="49"/>
      <c r="AI34" s="50"/>
      <c r="AJ34" s="50"/>
      <c r="AK34" s="50"/>
      <c r="AL34" s="50"/>
      <c r="AM34" s="50"/>
      <c r="AN34" s="50"/>
      <c r="AO34" s="72"/>
      <c r="AP34" s="234"/>
      <c r="AQ34" s="56"/>
      <c r="AR34" s="49"/>
      <c r="AS34" s="50"/>
      <c r="AT34" s="50"/>
      <c r="AU34" s="50"/>
      <c r="AV34" s="50"/>
      <c r="AW34" s="50"/>
      <c r="AX34" s="50"/>
      <c r="AY34" s="72"/>
      <c r="AZ34" s="234"/>
      <c r="BA34" s="56"/>
      <c r="BB34" s="49"/>
      <c r="BC34" s="50"/>
      <c r="BD34" s="50"/>
      <c r="BE34" s="50"/>
      <c r="BF34" s="50"/>
      <c r="BG34" s="50"/>
      <c r="BH34" s="50"/>
      <c r="BI34" s="72"/>
      <c r="BJ34" s="234"/>
      <c r="BK34" s="56"/>
      <c r="BL34" s="49"/>
      <c r="BM34" s="50"/>
      <c r="BN34" s="50"/>
      <c r="BO34" s="50"/>
      <c r="BP34" s="50"/>
      <c r="BQ34" s="50"/>
      <c r="BR34" s="50"/>
      <c r="BS34" s="72"/>
      <c r="BT34" s="234"/>
      <c r="BU34" s="57"/>
      <c r="BV34" s="58">
        <f t="shared" ref="BV34:BV52" si="45">(BU34+BK34+BA34+AQ34+AG34+W34)</f>
        <v>7</v>
      </c>
    </row>
    <row r="35" spans="1:74" s="19" customFormat="1" ht="12.75" x14ac:dyDescent="0.2">
      <c r="A35" s="184" t="s">
        <v>66</v>
      </c>
      <c r="B35" s="143" t="s">
        <v>128</v>
      </c>
      <c r="C35" s="172" t="s">
        <v>46</v>
      </c>
      <c r="D35" s="207"/>
      <c r="E35" s="203">
        <f t="shared" si="43"/>
        <v>45</v>
      </c>
      <c r="F35" s="48">
        <f t="shared" si="44"/>
        <v>15</v>
      </c>
      <c r="G35" s="48">
        <f t="shared" si="44"/>
        <v>0</v>
      </c>
      <c r="H35" s="48">
        <f t="shared" si="44"/>
        <v>0</v>
      </c>
      <c r="I35" s="48">
        <f t="shared" si="44"/>
        <v>30</v>
      </c>
      <c r="J35" s="48">
        <f t="shared" si="44"/>
        <v>0</v>
      </c>
      <c r="K35" s="48">
        <f t="shared" si="44"/>
        <v>0</v>
      </c>
      <c r="L35" s="48">
        <f t="shared" si="44"/>
        <v>0</v>
      </c>
      <c r="M35" s="48">
        <f t="shared" si="44"/>
        <v>0</v>
      </c>
      <c r="N35" s="49">
        <v>15</v>
      </c>
      <c r="O35" s="50"/>
      <c r="P35" s="50"/>
      <c r="Q35" s="50">
        <v>30</v>
      </c>
      <c r="R35" s="50"/>
      <c r="S35" s="50"/>
      <c r="T35" s="50"/>
      <c r="U35" s="72"/>
      <c r="V35" s="234" t="s">
        <v>32</v>
      </c>
      <c r="W35" s="56">
        <v>4</v>
      </c>
      <c r="X35" s="74"/>
      <c r="Y35" s="75"/>
      <c r="Z35" s="75"/>
      <c r="AA35" s="75"/>
      <c r="AB35" s="75"/>
      <c r="AC35" s="75"/>
      <c r="AD35" s="75"/>
      <c r="AE35" s="72"/>
      <c r="AF35" s="234"/>
      <c r="AG35" s="56"/>
      <c r="AH35" s="74"/>
      <c r="AI35" s="75"/>
      <c r="AJ35" s="75"/>
      <c r="AK35" s="75"/>
      <c r="AL35" s="75"/>
      <c r="AM35" s="75"/>
      <c r="AN35" s="75"/>
      <c r="AO35" s="72"/>
      <c r="AP35" s="235"/>
      <c r="AQ35" s="222"/>
      <c r="AR35" s="49"/>
      <c r="AS35" s="50"/>
      <c r="AT35" s="50"/>
      <c r="AU35" s="50"/>
      <c r="AV35" s="50"/>
      <c r="AW35" s="50"/>
      <c r="AX35" s="50"/>
      <c r="AY35" s="72"/>
      <c r="AZ35" s="234"/>
      <c r="BA35" s="56"/>
      <c r="BB35" s="49"/>
      <c r="BC35" s="50"/>
      <c r="BD35" s="50"/>
      <c r="BE35" s="50"/>
      <c r="BF35" s="50"/>
      <c r="BG35" s="50"/>
      <c r="BH35" s="50"/>
      <c r="BI35" s="72"/>
      <c r="BJ35" s="234"/>
      <c r="BK35" s="56"/>
      <c r="BL35" s="49"/>
      <c r="BM35" s="50"/>
      <c r="BN35" s="50"/>
      <c r="BO35" s="50"/>
      <c r="BP35" s="50"/>
      <c r="BQ35" s="50"/>
      <c r="BR35" s="50"/>
      <c r="BS35" s="72"/>
      <c r="BT35" s="234"/>
      <c r="BU35" s="57"/>
      <c r="BV35" s="58">
        <f t="shared" si="45"/>
        <v>4</v>
      </c>
    </row>
    <row r="36" spans="1:74" s="19" customFormat="1" ht="12.75" x14ac:dyDescent="0.2">
      <c r="A36" s="185" t="s">
        <v>68</v>
      </c>
      <c r="B36" s="84" t="s">
        <v>61</v>
      </c>
      <c r="C36" s="59" t="s">
        <v>46</v>
      </c>
      <c r="D36" s="212"/>
      <c r="E36" s="203">
        <f t="shared" si="43"/>
        <v>135</v>
      </c>
      <c r="F36" s="48">
        <f t="shared" si="44"/>
        <v>15</v>
      </c>
      <c r="G36" s="48">
        <f t="shared" si="44"/>
        <v>0</v>
      </c>
      <c r="H36" s="48">
        <f t="shared" si="44"/>
        <v>0</v>
      </c>
      <c r="I36" s="48">
        <f t="shared" si="44"/>
        <v>30</v>
      </c>
      <c r="J36" s="48">
        <f t="shared" si="44"/>
        <v>90</v>
      </c>
      <c r="K36" s="48">
        <f t="shared" si="44"/>
        <v>0</v>
      </c>
      <c r="L36" s="48">
        <f t="shared" si="44"/>
        <v>0</v>
      </c>
      <c r="M36" s="48">
        <f t="shared" si="44"/>
        <v>0</v>
      </c>
      <c r="N36" s="49">
        <v>15</v>
      </c>
      <c r="O36" s="50"/>
      <c r="P36" s="50"/>
      <c r="Q36" s="50">
        <v>15</v>
      </c>
      <c r="R36" s="50">
        <v>45</v>
      </c>
      <c r="S36" s="50"/>
      <c r="T36" s="50"/>
      <c r="U36" s="72"/>
      <c r="V36" s="234" t="s">
        <v>31</v>
      </c>
      <c r="W36" s="56">
        <v>5</v>
      </c>
      <c r="X36" s="146"/>
      <c r="Y36" s="147"/>
      <c r="Z36" s="147"/>
      <c r="AA36" s="147">
        <v>15</v>
      </c>
      <c r="AB36" s="147">
        <v>45</v>
      </c>
      <c r="AC36" s="147"/>
      <c r="AD36" s="147"/>
      <c r="AE36" s="148"/>
      <c r="AF36" s="234" t="s">
        <v>32</v>
      </c>
      <c r="AG36" s="56">
        <v>5</v>
      </c>
      <c r="AH36" s="146"/>
      <c r="AI36" s="147"/>
      <c r="AJ36" s="147"/>
      <c r="AK36" s="147"/>
      <c r="AL36" s="147"/>
      <c r="AM36" s="147"/>
      <c r="AN36" s="147"/>
      <c r="AO36" s="148"/>
      <c r="AP36" s="236"/>
      <c r="AQ36" s="137"/>
      <c r="AR36" s="49"/>
      <c r="AS36" s="50"/>
      <c r="AT36" s="50"/>
      <c r="AU36" s="50"/>
      <c r="AV36" s="50"/>
      <c r="AW36" s="50"/>
      <c r="AX36" s="50"/>
      <c r="AY36" s="72"/>
      <c r="AZ36" s="234"/>
      <c r="BA36" s="56"/>
      <c r="BB36" s="49"/>
      <c r="BC36" s="50"/>
      <c r="BD36" s="50"/>
      <c r="BE36" s="50"/>
      <c r="BF36" s="50"/>
      <c r="BG36" s="50"/>
      <c r="BH36" s="50"/>
      <c r="BI36" s="72"/>
      <c r="BJ36" s="234"/>
      <c r="BK36" s="56"/>
      <c r="BL36" s="49"/>
      <c r="BM36" s="50"/>
      <c r="BN36" s="50"/>
      <c r="BO36" s="50"/>
      <c r="BP36" s="50"/>
      <c r="BQ36" s="50"/>
      <c r="BR36" s="50"/>
      <c r="BS36" s="72"/>
      <c r="BT36" s="234"/>
      <c r="BU36" s="57"/>
      <c r="BV36" s="58">
        <f t="shared" si="45"/>
        <v>10</v>
      </c>
    </row>
    <row r="37" spans="1:74" s="19" customFormat="1" ht="12.75" x14ac:dyDescent="0.2">
      <c r="A37" s="184" t="s">
        <v>70</v>
      </c>
      <c r="B37" s="143" t="s">
        <v>127</v>
      </c>
      <c r="C37" s="172" t="s">
        <v>46</v>
      </c>
      <c r="D37" s="207"/>
      <c r="E37" s="203">
        <f t="shared" si="43"/>
        <v>45</v>
      </c>
      <c r="F37" s="48">
        <f t="shared" si="44"/>
        <v>30</v>
      </c>
      <c r="G37" s="48">
        <f t="shared" si="44"/>
        <v>0</v>
      </c>
      <c r="H37" s="48">
        <f t="shared" si="44"/>
        <v>0</v>
      </c>
      <c r="I37" s="48">
        <f t="shared" si="44"/>
        <v>15</v>
      </c>
      <c r="J37" s="48">
        <f t="shared" si="44"/>
        <v>0</v>
      </c>
      <c r="K37" s="48">
        <f t="shared" si="44"/>
        <v>0</v>
      </c>
      <c r="L37" s="48">
        <f t="shared" si="44"/>
        <v>0</v>
      </c>
      <c r="M37" s="48">
        <f t="shared" si="44"/>
        <v>0</v>
      </c>
      <c r="N37" s="49"/>
      <c r="O37" s="50"/>
      <c r="P37" s="50"/>
      <c r="Q37" s="50"/>
      <c r="R37" s="50"/>
      <c r="S37" s="50"/>
      <c r="T37" s="50"/>
      <c r="U37" s="72"/>
      <c r="V37" s="234"/>
      <c r="W37" s="56"/>
      <c r="X37" s="49">
        <v>30</v>
      </c>
      <c r="Y37" s="50"/>
      <c r="Z37" s="50"/>
      <c r="AA37" s="50">
        <v>15</v>
      </c>
      <c r="AB37" s="50"/>
      <c r="AC37" s="50"/>
      <c r="AD37" s="50"/>
      <c r="AE37" s="72"/>
      <c r="AF37" s="234" t="s">
        <v>32</v>
      </c>
      <c r="AG37" s="56">
        <v>4</v>
      </c>
      <c r="AH37" s="74"/>
      <c r="AI37" s="75"/>
      <c r="AJ37" s="75"/>
      <c r="AK37" s="75"/>
      <c r="AL37" s="75"/>
      <c r="AM37" s="75"/>
      <c r="AN37" s="75"/>
      <c r="AO37" s="72"/>
      <c r="AP37" s="235"/>
      <c r="AQ37" s="222"/>
      <c r="AR37" s="49"/>
      <c r="AS37" s="50"/>
      <c r="AT37" s="50"/>
      <c r="AU37" s="50"/>
      <c r="AV37" s="50"/>
      <c r="AW37" s="50"/>
      <c r="AX37" s="50"/>
      <c r="AY37" s="72"/>
      <c r="AZ37" s="234"/>
      <c r="BA37" s="56"/>
      <c r="BB37" s="49"/>
      <c r="BC37" s="50"/>
      <c r="BD37" s="50"/>
      <c r="BE37" s="50"/>
      <c r="BF37" s="50"/>
      <c r="BG37" s="50"/>
      <c r="BH37" s="50"/>
      <c r="BI37" s="72"/>
      <c r="BJ37" s="234"/>
      <c r="BK37" s="56"/>
      <c r="BL37" s="49"/>
      <c r="BM37" s="50"/>
      <c r="BN37" s="50"/>
      <c r="BO37" s="50"/>
      <c r="BP37" s="50"/>
      <c r="BQ37" s="50"/>
      <c r="BR37" s="50"/>
      <c r="BS37" s="72"/>
      <c r="BT37" s="234"/>
      <c r="BU37" s="57"/>
      <c r="BV37" s="58">
        <f t="shared" si="45"/>
        <v>4</v>
      </c>
    </row>
    <row r="38" spans="1:74" s="19" customFormat="1" ht="12.75" x14ac:dyDescent="0.2">
      <c r="A38" s="185" t="s">
        <v>72</v>
      </c>
      <c r="B38" s="87" t="s">
        <v>74</v>
      </c>
      <c r="C38" s="163" t="s">
        <v>46</v>
      </c>
      <c r="D38" s="208"/>
      <c r="E38" s="203">
        <f t="shared" si="43"/>
        <v>60</v>
      </c>
      <c r="F38" s="48">
        <f t="shared" si="44"/>
        <v>15</v>
      </c>
      <c r="G38" s="48">
        <f t="shared" si="44"/>
        <v>0</v>
      </c>
      <c r="H38" s="48">
        <f t="shared" si="44"/>
        <v>0</v>
      </c>
      <c r="I38" s="48">
        <f t="shared" si="44"/>
        <v>15</v>
      </c>
      <c r="J38" s="48">
        <f t="shared" si="44"/>
        <v>30</v>
      </c>
      <c r="K38" s="48">
        <f t="shared" si="44"/>
        <v>0</v>
      </c>
      <c r="L38" s="48">
        <f t="shared" si="44"/>
        <v>0</v>
      </c>
      <c r="M38" s="48">
        <f t="shared" si="44"/>
        <v>0</v>
      </c>
      <c r="N38" s="49"/>
      <c r="O38" s="50"/>
      <c r="P38" s="50"/>
      <c r="Q38" s="50"/>
      <c r="R38" s="50"/>
      <c r="S38" s="50"/>
      <c r="T38" s="50"/>
      <c r="U38" s="72"/>
      <c r="V38" s="234"/>
      <c r="W38" s="56"/>
      <c r="X38" s="49">
        <v>15</v>
      </c>
      <c r="Y38" s="50"/>
      <c r="Z38" s="50"/>
      <c r="AA38" s="50">
        <v>15</v>
      </c>
      <c r="AB38" s="50">
        <v>30</v>
      </c>
      <c r="AC38" s="50"/>
      <c r="AD38" s="50"/>
      <c r="AE38" s="72"/>
      <c r="AF38" s="234" t="s">
        <v>31</v>
      </c>
      <c r="AG38" s="56">
        <v>4</v>
      </c>
      <c r="AH38" s="74"/>
      <c r="AI38" s="75"/>
      <c r="AJ38" s="75"/>
      <c r="AK38" s="75"/>
      <c r="AL38" s="75"/>
      <c r="AM38" s="75"/>
      <c r="AN38" s="75"/>
      <c r="AO38" s="72"/>
      <c r="AP38" s="235"/>
      <c r="AQ38" s="222"/>
      <c r="AR38" s="49"/>
      <c r="AS38" s="50"/>
      <c r="AT38" s="50"/>
      <c r="AU38" s="50"/>
      <c r="AV38" s="50"/>
      <c r="AW38" s="50"/>
      <c r="AX38" s="50"/>
      <c r="AY38" s="72"/>
      <c r="AZ38" s="234"/>
      <c r="BA38" s="56"/>
      <c r="BB38" s="49"/>
      <c r="BC38" s="50"/>
      <c r="BD38" s="50"/>
      <c r="BE38" s="50"/>
      <c r="BF38" s="50"/>
      <c r="BG38" s="50"/>
      <c r="BH38" s="50"/>
      <c r="BI38" s="72"/>
      <c r="BJ38" s="234"/>
      <c r="BK38" s="56"/>
      <c r="BL38" s="49"/>
      <c r="BM38" s="50"/>
      <c r="BN38" s="50"/>
      <c r="BO38" s="50"/>
      <c r="BP38" s="50"/>
      <c r="BQ38" s="50"/>
      <c r="BR38" s="50"/>
      <c r="BS38" s="72"/>
      <c r="BT38" s="234"/>
      <c r="BU38" s="57"/>
      <c r="BV38" s="58">
        <f t="shared" si="45"/>
        <v>4</v>
      </c>
    </row>
    <row r="39" spans="1:74" s="19" customFormat="1" ht="12.75" x14ac:dyDescent="0.2">
      <c r="A39" s="185" t="s">
        <v>73</v>
      </c>
      <c r="B39" s="84" t="s">
        <v>67</v>
      </c>
      <c r="C39" s="73" t="s">
        <v>46</v>
      </c>
      <c r="D39" s="212"/>
      <c r="E39" s="203">
        <f t="shared" si="43"/>
        <v>60</v>
      </c>
      <c r="F39" s="48">
        <f t="shared" ref="F39:M39" si="46">SUM(N39+X39+AH39+AR39+BB39+BL39)</f>
        <v>15</v>
      </c>
      <c r="G39" s="48">
        <f t="shared" si="46"/>
        <v>15</v>
      </c>
      <c r="H39" s="48">
        <f t="shared" si="46"/>
        <v>0</v>
      </c>
      <c r="I39" s="48">
        <f t="shared" si="46"/>
        <v>30</v>
      </c>
      <c r="J39" s="48">
        <f t="shared" si="46"/>
        <v>0</v>
      </c>
      <c r="K39" s="48">
        <f t="shared" si="46"/>
        <v>0</v>
      </c>
      <c r="L39" s="48">
        <f t="shared" si="46"/>
        <v>0</v>
      </c>
      <c r="M39" s="48">
        <f t="shared" si="46"/>
        <v>0</v>
      </c>
      <c r="N39" s="49"/>
      <c r="O39" s="50"/>
      <c r="P39" s="50"/>
      <c r="Q39" s="50"/>
      <c r="R39" s="50"/>
      <c r="S39" s="50"/>
      <c r="T39" s="50"/>
      <c r="U39" s="72"/>
      <c r="V39" s="234"/>
      <c r="W39" s="56"/>
      <c r="X39" s="49"/>
      <c r="Y39" s="50"/>
      <c r="Z39" s="50"/>
      <c r="AA39" s="50"/>
      <c r="AB39" s="50"/>
      <c r="AC39" s="50"/>
      <c r="AD39" s="50"/>
      <c r="AE39" s="72"/>
      <c r="AF39" s="234"/>
      <c r="AG39" s="56"/>
      <c r="AH39" s="49">
        <v>15</v>
      </c>
      <c r="AI39" s="50">
        <v>15</v>
      </c>
      <c r="AJ39" s="50"/>
      <c r="AK39" s="50">
        <v>30</v>
      </c>
      <c r="AL39" s="50"/>
      <c r="AM39" s="50"/>
      <c r="AN39" s="50"/>
      <c r="AO39" s="72"/>
      <c r="AP39" s="234" t="s">
        <v>32</v>
      </c>
      <c r="AQ39" s="56">
        <v>5</v>
      </c>
      <c r="AR39" s="49"/>
      <c r="AS39" s="50"/>
      <c r="AT39" s="50"/>
      <c r="AU39" s="50"/>
      <c r="AV39" s="50"/>
      <c r="AW39" s="50"/>
      <c r="AX39" s="50"/>
      <c r="AY39" s="72"/>
      <c r="AZ39" s="234"/>
      <c r="BA39" s="56"/>
      <c r="BB39" s="49"/>
      <c r="BC39" s="50"/>
      <c r="BD39" s="50"/>
      <c r="BE39" s="50"/>
      <c r="BF39" s="50"/>
      <c r="BG39" s="50"/>
      <c r="BH39" s="50"/>
      <c r="BI39" s="72"/>
      <c r="BJ39" s="234"/>
      <c r="BK39" s="56"/>
      <c r="BL39" s="49"/>
      <c r="BM39" s="50"/>
      <c r="BN39" s="50"/>
      <c r="BO39" s="50"/>
      <c r="BP39" s="50"/>
      <c r="BQ39" s="50"/>
      <c r="BR39" s="50"/>
      <c r="BS39" s="72"/>
      <c r="BT39" s="234"/>
      <c r="BU39" s="57"/>
      <c r="BV39" s="58">
        <f t="shared" si="45"/>
        <v>5</v>
      </c>
    </row>
    <row r="40" spans="1:74" s="19" customFormat="1" ht="12.75" x14ac:dyDescent="0.2">
      <c r="A40" s="185" t="s">
        <v>75</v>
      </c>
      <c r="B40" s="87" t="s">
        <v>76</v>
      </c>
      <c r="C40" s="173"/>
      <c r="D40" s="209"/>
      <c r="E40" s="203">
        <f t="shared" si="43"/>
        <v>15</v>
      </c>
      <c r="F40" s="48">
        <f t="shared" ref="F40:M44" si="47">SUM(N40+X40+AH40+AR40+BB40+BL40)</f>
        <v>15</v>
      </c>
      <c r="G40" s="48">
        <f t="shared" si="47"/>
        <v>0</v>
      </c>
      <c r="H40" s="48">
        <f t="shared" si="47"/>
        <v>0</v>
      </c>
      <c r="I40" s="48">
        <f t="shared" si="47"/>
        <v>0</v>
      </c>
      <c r="J40" s="48">
        <f t="shared" si="47"/>
        <v>0</v>
      </c>
      <c r="K40" s="48">
        <f t="shared" si="47"/>
        <v>0</v>
      </c>
      <c r="L40" s="48">
        <f t="shared" si="47"/>
        <v>0</v>
      </c>
      <c r="M40" s="48">
        <f t="shared" si="47"/>
        <v>0</v>
      </c>
      <c r="N40" s="49"/>
      <c r="O40" s="50"/>
      <c r="P40" s="50"/>
      <c r="Q40" s="50"/>
      <c r="R40" s="50"/>
      <c r="S40" s="50"/>
      <c r="T40" s="50"/>
      <c r="U40" s="72"/>
      <c r="V40" s="234"/>
      <c r="W40" s="56"/>
      <c r="X40" s="49"/>
      <c r="Y40" s="50"/>
      <c r="Z40" s="50"/>
      <c r="AA40" s="50"/>
      <c r="AB40" s="50"/>
      <c r="AC40" s="50"/>
      <c r="AD40" s="50"/>
      <c r="AE40" s="72"/>
      <c r="AF40" s="234"/>
      <c r="AG40" s="56"/>
      <c r="AH40" s="49">
        <v>15</v>
      </c>
      <c r="AI40" s="50"/>
      <c r="AJ40" s="50"/>
      <c r="AK40" s="50"/>
      <c r="AL40" s="50"/>
      <c r="AM40" s="50"/>
      <c r="AN40" s="50"/>
      <c r="AO40" s="72"/>
      <c r="AP40" s="234" t="s">
        <v>31</v>
      </c>
      <c r="AQ40" s="56">
        <v>1</v>
      </c>
      <c r="AR40" s="49"/>
      <c r="AS40" s="50"/>
      <c r="AT40" s="50"/>
      <c r="AU40" s="50"/>
      <c r="AV40" s="50"/>
      <c r="AW40" s="50"/>
      <c r="AX40" s="50"/>
      <c r="AY40" s="72"/>
      <c r="AZ40" s="234"/>
      <c r="BA40" s="56"/>
      <c r="BB40" s="49"/>
      <c r="BC40" s="50"/>
      <c r="BD40" s="50"/>
      <c r="BE40" s="50"/>
      <c r="BF40" s="50"/>
      <c r="BG40" s="50"/>
      <c r="BH40" s="50"/>
      <c r="BI40" s="72"/>
      <c r="BJ40" s="234"/>
      <c r="BK40" s="56"/>
      <c r="BL40" s="49"/>
      <c r="BM40" s="50"/>
      <c r="BN40" s="50"/>
      <c r="BO40" s="50"/>
      <c r="BP40" s="50"/>
      <c r="BQ40" s="50"/>
      <c r="BR40" s="50"/>
      <c r="BS40" s="72"/>
      <c r="BT40" s="234"/>
      <c r="BU40" s="57"/>
      <c r="BV40" s="58">
        <f t="shared" si="45"/>
        <v>1</v>
      </c>
    </row>
    <row r="41" spans="1:74" s="19" customFormat="1" ht="12.75" x14ac:dyDescent="0.2">
      <c r="A41" s="185" t="s">
        <v>77</v>
      </c>
      <c r="B41" s="87" t="s">
        <v>78</v>
      </c>
      <c r="C41" s="173"/>
      <c r="D41" s="209"/>
      <c r="E41" s="203">
        <f t="shared" si="43"/>
        <v>30</v>
      </c>
      <c r="F41" s="48">
        <f t="shared" si="47"/>
        <v>30</v>
      </c>
      <c r="G41" s="48">
        <f t="shared" si="47"/>
        <v>0</v>
      </c>
      <c r="H41" s="48">
        <f t="shared" si="47"/>
        <v>0</v>
      </c>
      <c r="I41" s="48">
        <f t="shared" si="47"/>
        <v>0</v>
      </c>
      <c r="J41" s="48">
        <f t="shared" si="47"/>
        <v>0</v>
      </c>
      <c r="K41" s="48">
        <f t="shared" si="47"/>
        <v>0</v>
      </c>
      <c r="L41" s="48">
        <f t="shared" si="47"/>
        <v>0</v>
      </c>
      <c r="M41" s="48">
        <f t="shared" si="47"/>
        <v>0</v>
      </c>
      <c r="N41" s="49"/>
      <c r="O41" s="50"/>
      <c r="P41" s="50"/>
      <c r="Q41" s="50"/>
      <c r="R41" s="50"/>
      <c r="S41" s="50"/>
      <c r="T41" s="50"/>
      <c r="U41" s="72"/>
      <c r="V41" s="234"/>
      <c r="W41" s="56"/>
      <c r="X41" s="49"/>
      <c r="Y41" s="50"/>
      <c r="Z41" s="50"/>
      <c r="AA41" s="50"/>
      <c r="AB41" s="50"/>
      <c r="AC41" s="50"/>
      <c r="AD41" s="50"/>
      <c r="AE41" s="72"/>
      <c r="AF41" s="234"/>
      <c r="AG41" s="56"/>
      <c r="AH41" s="49">
        <v>30</v>
      </c>
      <c r="AI41" s="50"/>
      <c r="AJ41" s="50"/>
      <c r="AK41" s="50"/>
      <c r="AL41" s="50"/>
      <c r="AM41" s="50"/>
      <c r="AN41" s="50"/>
      <c r="AO41" s="72"/>
      <c r="AP41" s="234" t="s">
        <v>31</v>
      </c>
      <c r="AQ41" s="56">
        <v>2</v>
      </c>
      <c r="AR41" s="49"/>
      <c r="AS41" s="50"/>
      <c r="AT41" s="50"/>
      <c r="AU41" s="50"/>
      <c r="AV41" s="50"/>
      <c r="AW41" s="50"/>
      <c r="AX41" s="50"/>
      <c r="AY41" s="72"/>
      <c r="AZ41" s="234"/>
      <c r="BA41" s="56"/>
      <c r="BB41" s="49"/>
      <c r="BC41" s="50"/>
      <c r="BD41" s="50"/>
      <c r="BE41" s="50"/>
      <c r="BF41" s="50"/>
      <c r="BG41" s="50"/>
      <c r="BH41" s="50"/>
      <c r="BI41" s="72"/>
      <c r="BJ41" s="234"/>
      <c r="BK41" s="56"/>
      <c r="BL41" s="49"/>
      <c r="BM41" s="50"/>
      <c r="BN41" s="50"/>
      <c r="BO41" s="50"/>
      <c r="BP41" s="50"/>
      <c r="BQ41" s="50"/>
      <c r="BR41" s="50"/>
      <c r="BS41" s="72"/>
      <c r="BT41" s="234"/>
      <c r="BU41" s="57"/>
      <c r="BV41" s="58">
        <f t="shared" si="45"/>
        <v>2</v>
      </c>
    </row>
    <row r="42" spans="1:74" s="19" customFormat="1" ht="12.75" x14ac:dyDescent="0.2">
      <c r="A42" s="185" t="s">
        <v>79</v>
      </c>
      <c r="B42" s="87" t="s">
        <v>84</v>
      </c>
      <c r="C42" s="173"/>
      <c r="D42" s="209"/>
      <c r="E42" s="203">
        <f t="shared" si="43"/>
        <v>15</v>
      </c>
      <c r="F42" s="48">
        <f t="shared" si="47"/>
        <v>15</v>
      </c>
      <c r="G42" s="48">
        <f t="shared" si="47"/>
        <v>0</v>
      </c>
      <c r="H42" s="48">
        <f t="shared" si="47"/>
        <v>0</v>
      </c>
      <c r="I42" s="48">
        <f t="shared" si="47"/>
        <v>0</v>
      </c>
      <c r="J42" s="48">
        <f t="shared" si="47"/>
        <v>0</v>
      </c>
      <c r="K42" s="48">
        <f t="shared" si="47"/>
        <v>0</v>
      </c>
      <c r="L42" s="48">
        <f t="shared" si="47"/>
        <v>0</v>
      </c>
      <c r="M42" s="48">
        <f t="shared" si="47"/>
        <v>0</v>
      </c>
      <c r="N42" s="49"/>
      <c r="O42" s="50"/>
      <c r="P42" s="50"/>
      <c r="Q42" s="50"/>
      <c r="R42" s="50"/>
      <c r="S42" s="50"/>
      <c r="T42" s="50"/>
      <c r="U42" s="72"/>
      <c r="V42" s="234"/>
      <c r="W42" s="56"/>
      <c r="X42" s="49"/>
      <c r="Y42" s="50"/>
      <c r="Z42" s="50"/>
      <c r="AA42" s="50"/>
      <c r="AB42" s="50"/>
      <c r="AC42" s="50"/>
      <c r="AD42" s="50"/>
      <c r="AE42" s="72"/>
      <c r="AF42" s="234"/>
      <c r="AG42" s="56"/>
      <c r="AH42" s="49">
        <v>15</v>
      </c>
      <c r="AI42" s="50"/>
      <c r="AJ42" s="50"/>
      <c r="AK42" s="50"/>
      <c r="AL42" s="50"/>
      <c r="AM42" s="50"/>
      <c r="AN42" s="50"/>
      <c r="AO42" s="72"/>
      <c r="AP42" s="234" t="s">
        <v>31</v>
      </c>
      <c r="AQ42" s="60">
        <v>1</v>
      </c>
      <c r="AR42" s="49"/>
      <c r="AS42" s="50"/>
      <c r="AT42" s="50"/>
      <c r="AU42" s="50"/>
      <c r="AV42" s="50"/>
      <c r="AW42" s="50"/>
      <c r="AX42" s="50"/>
      <c r="AY42" s="72"/>
      <c r="AZ42" s="234"/>
      <c r="BA42" s="56"/>
      <c r="BB42" s="49"/>
      <c r="BC42" s="50"/>
      <c r="BD42" s="50"/>
      <c r="BE42" s="50"/>
      <c r="BF42" s="50"/>
      <c r="BG42" s="50"/>
      <c r="BH42" s="50"/>
      <c r="BI42" s="72"/>
      <c r="BJ42" s="234"/>
      <c r="BK42" s="56"/>
      <c r="BL42" s="49"/>
      <c r="BM42" s="50"/>
      <c r="BN42" s="50"/>
      <c r="BO42" s="50"/>
      <c r="BP42" s="50"/>
      <c r="BQ42" s="50"/>
      <c r="BR42" s="50"/>
      <c r="BS42" s="72"/>
      <c r="BT42" s="234"/>
      <c r="BU42" s="57"/>
      <c r="BV42" s="58">
        <f t="shared" si="45"/>
        <v>1</v>
      </c>
    </row>
    <row r="43" spans="1:74" s="19" customFormat="1" ht="12.75" x14ac:dyDescent="0.2">
      <c r="A43" s="185" t="s">
        <v>81</v>
      </c>
      <c r="B43" s="84" t="s">
        <v>63</v>
      </c>
      <c r="C43" s="169" t="s">
        <v>46</v>
      </c>
      <c r="D43" s="213"/>
      <c r="E43" s="203">
        <f t="shared" si="43"/>
        <v>135</v>
      </c>
      <c r="F43" s="48">
        <f t="shared" si="47"/>
        <v>15</v>
      </c>
      <c r="G43" s="48">
        <f t="shared" si="47"/>
        <v>0</v>
      </c>
      <c r="H43" s="48">
        <f t="shared" si="47"/>
        <v>0</v>
      </c>
      <c r="I43" s="48">
        <f t="shared" si="47"/>
        <v>30</v>
      </c>
      <c r="J43" s="48">
        <f t="shared" si="47"/>
        <v>90</v>
      </c>
      <c r="K43" s="48">
        <f t="shared" si="47"/>
        <v>0</v>
      </c>
      <c r="L43" s="48">
        <f t="shared" si="47"/>
        <v>0</v>
      </c>
      <c r="M43" s="48">
        <f t="shared" si="47"/>
        <v>0</v>
      </c>
      <c r="N43" s="49"/>
      <c r="O43" s="50"/>
      <c r="P43" s="50"/>
      <c r="Q43" s="50"/>
      <c r="R43" s="50"/>
      <c r="S43" s="50"/>
      <c r="T43" s="50"/>
      <c r="U43" s="72"/>
      <c r="V43" s="234"/>
      <c r="W43" s="56"/>
      <c r="X43" s="49"/>
      <c r="Y43" s="50"/>
      <c r="Z43" s="50"/>
      <c r="AA43" s="50"/>
      <c r="AB43" s="50"/>
      <c r="AC43" s="50"/>
      <c r="AD43" s="50"/>
      <c r="AE43" s="72"/>
      <c r="AF43" s="234"/>
      <c r="AG43" s="56"/>
      <c r="AH43" s="49">
        <v>15</v>
      </c>
      <c r="AI43" s="50"/>
      <c r="AJ43" s="50"/>
      <c r="AK43" s="50">
        <v>15</v>
      </c>
      <c r="AL43" s="50">
        <v>45</v>
      </c>
      <c r="AM43" s="50"/>
      <c r="AN43" s="50"/>
      <c r="AO43" s="72"/>
      <c r="AP43" s="234" t="s">
        <v>31</v>
      </c>
      <c r="AQ43" s="56">
        <v>5</v>
      </c>
      <c r="AR43" s="49"/>
      <c r="AS43" s="50"/>
      <c r="AT43" s="50"/>
      <c r="AU43" s="50">
        <v>15</v>
      </c>
      <c r="AV43" s="50">
        <v>45</v>
      </c>
      <c r="AW43" s="50"/>
      <c r="AX43" s="50"/>
      <c r="AY43" s="72"/>
      <c r="AZ43" s="234" t="s">
        <v>32</v>
      </c>
      <c r="BA43" s="56">
        <v>5</v>
      </c>
      <c r="BB43" s="49"/>
      <c r="BC43" s="50"/>
      <c r="BD43" s="50"/>
      <c r="BE43" s="50"/>
      <c r="BF43" s="50"/>
      <c r="BG43" s="50"/>
      <c r="BH43" s="50"/>
      <c r="BI43" s="72"/>
      <c r="BJ43" s="234"/>
      <c r="BK43" s="56"/>
      <c r="BL43" s="49"/>
      <c r="BM43" s="50"/>
      <c r="BN43" s="50"/>
      <c r="BO43" s="50"/>
      <c r="BP43" s="50"/>
      <c r="BQ43" s="50"/>
      <c r="BR43" s="50"/>
      <c r="BS43" s="72"/>
      <c r="BT43" s="234"/>
      <c r="BU43" s="57"/>
      <c r="BV43" s="58">
        <f t="shared" si="45"/>
        <v>10</v>
      </c>
    </row>
    <row r="44" spans="1:74" s="19" customFormat="1" ht="12.75" x14ac:dyDescent="0.2">
      <c r="A44" s="185" t="s">
        <v>83</v>
      </c>
      <c r="B44" s="84" t="s">
        <v>65</v>
      </c>
      <c r="C44" s="169"/>
      <c r="D44" s="213"/>
      <c r="E44" s="203">
        <f t="shared" si="43"/>
        <v>60</v>
      </c>
      <c r="F44" s="48">
        <f t="shared" si="47"/>
        <v>60</v>
      </c>
      <c r="G44" s="48">
        <f t="shared" si="47"/>
        <v>0</v>
      </c>
      <c r="H44" s="48">
        <f t="shared" si="47"/>
        <v>0</v>
      </c>
      <c r="I44" s="48">
        <f t="shared" si="47"/>
        <v>0</v>
      </c>
      <c r="J44" s="48">
        <f t="shared" si="47"/>
        <v>0</v>
      </c>
      <c r="K44" s="48">
        <f t="shared" si="47"/>
        <v>0</v>
      </c>
      <c r="L44" s="48">
        <f t="shared" si="47"/>
        <v>0</v>
      </c>
      <c r="M44" s="48">
        <f t="shared" si="47"/>
        <v>0</v>
      </c>
      <c r="N44" s="49"/>
      <c r="O44" s="50"/>
      <c r="P44" s="50"/>
      <c r="Q44" s="50"/>
      <c r="R44" s="50"/>
      <c r="S44" s="50"/>
      <c r="T44" s="50"/>
      <c r="U44" s="72"/>
      <c r="V44" s="234"/>
      <c r="W44" s="60"/>
      <c r="X44" s="49"/>
      <c r="Y44" s="50"/>
      <c r="Z44" s="50"/>
      <c r="AA44" s="50"/>
      <c r="AB44" s="50"/>
      <c r="AC44" s="50"/>
      <c r="AD44" s="50"/>
      <c r="AE44" s="72"/>
      <c r="AF44" s="234"/>
      <c r="AG44" s="60"/>
      <c r="AH44" s="49"/>
      <c r="AI44" s="50"/>
      <c r="AJ44" s="50"/>
      <c r="AK44" s="50"/>
      <c r="AL44" s="50"/>
      <c r="AM44" s="50"/>
      <c r="AN44" s="50"/>
      <c r="AO44" s="72"/>
      <c r="AP44" s="234"/>
      <c r="AQ44" s="56"/>
      <c r="AR44" s="49">
        <v>60</v>
      </c>
      <c r="AS44" s="50"/>
      <c r="AT44" s="50"/>
      <c r="AU44" s="50"/>
      <c r="AV44" s="50"/>
      <c r="AW44" s="50"/>
      <c r="AX44" s="50"/>
      <c r="AY44" s="72"/>
      <c r="AZ44" s="234" t="s">
        <v>32</v>
      </c>
      <c r="BA44" s="56">
        <v>5</v>
      </c>
      <c r="BB44" s="49"/>
      <c r="BC44" s="50"/>
      <c r="BD44" s="50"/>
      <c r="BE44" s="50"/>
      <c r="BF44" s="50"/>
      <c r="BG44" s="50"/>
      <c r="BH44" s="50"/>
      <c r="BI44" s="72"/>
      <c r="BJ44" s="234"/>
      <c r="BK44" s="60"/>
      <c r="BL44" s="49"/>
      <c r="BM44" s="50"/>
      <c r="BN44" s="50"/>
      <c r="BO44" s="50"/>
      <c r="BP44" s="50"/>
      <c r="BQ44" s="50"/>
      <c r="BR44" s="50"/>
      <c r="BS44" s="72"/>
      <c r="BT44" s="234"/>
      <c r="BU44" s="61"/>
      <c r="BV44" s="58">
        <f t="shared" si="45"/>
        <v>5</v>
      </c>
    </row>
    <row r="45" spans="1:74" s="19" customFormat="1" ht="12.75" x14ac:dyDescent="0.2">
      <c r="A45" s="185" t="s">
        <v>85</v>
      </c>
      <c r="B45" s="87" t="s">
        <v>82</v>
      </c>
      <c r="C45" s="174"/>
      <c r="D45" s="210"/>
      <c r="E45" s="203">
        <f t="shared" ref="E45:E52" si="48">SUM(F45:M45)</f>
        <v>45</v>
      </c>
      <c r="F45" s="48">
        <f t="shared" ref="F45:F52" si="49">SUM(N45+X45+AH45+AR45+BB45+BL45)</f>
        <v>30</v>
      </c>
      <c r="G45" s="48">
        <f t="shared" ref="G45:G52" si="50">SUM(O45+Y45+AI45+AS45+BC45+BM45)</f>
        <v>15</v>
      </c>
      <c r="H45" s="48">
        <f t="shared" ref="H45:H52" si="51">SUM(P45+Z45+AJ45+AT45+BD45+BN45)</f>
        <v>0</v>
      </c>
      <c r="I45" s="48">
        <f t="shared" ref="I45:I52" si="52">SUM(Q45+AA45+AK45+AU45+BE45+BO45)</f>
        <v>0</v>
      </c>
      <c r="J45" s="48">
        <f t="shared" ref="J45:J52" si="53">SUM(R45+AB45+AL45+AV45+BF45+BP45)</f>
        <v>0</v>
      </c>
      <c r="K45" s="48">
        <f t="shared" ref="K45:K52" si="54">SUM(S45+AC45+AM45+AW45+BG45+BQ45)</f>
        <v>0</v>
      </c>
      <c r="L45" s="48">
        <f t="shared" ref="L45:L52" si="55">SUM(T45+AD45+AN45+AX45+BH45+BR45)</f>
        <v>0</v>
      </c>
      <c r="M45" s="48">
        <f t="shared" ref="M45:M52" si="56">SUM(U45+AE45+AO45+AY45+BI45+BS45)</f>
        <v>0</v>
      </c>
      <c r="N45" s="49"/>
      <c r="O45" s="50"/>
      <c r="P45" s="50"/>
      <c r="Q45" s="50"/>
      <c r="R45" s="50"/>
      <c r="S45" s="50"/>
      <c r="T45" s="50"/>
      <c r="U45" s="72"/>
      <c r="V45" s="234"/>
      <c r="W45" s="60"/>
      <c r="X45" s="49"/>
      <c r="Y45" s="50"/>
      <c r="Z45" s="50"/>
      <c r="AA45" s="50"/>
      <c r="AB45" s="50"/>
      <c r="AC45" s="50"/>
      <c r="AD45" s="50"/>
      <c r="AE45" s="72"/>
      <c r="AF45" s="234"/>
      <c r="AG45" s="60"/>
      <c r="AH45" s="49"/>
      <c r="AI45" s="50"/>
      <c r="AJ45" s="50"/>
      <c r="AK45" s="50"/>
      <c r="AL45" s="50"/>
      <c r="AM45" s="50"/>
      <c r="AN45" s="50"/>
      <c r="AO45" s="72"/>
      <c r="AP45" s="234"/>
      <c r="AQ45" s="56"/>
      <c r="AR45" s="49">
        <v>30</v>
      </c>
      <c r="AS45" s="50">
        <v>15</v>
      </c>
      <c r="AT45" s="50"/>
      <c r="AU45" s="50"/>
      <c r="AV45" s="50"/>
      <c r="AW45" s="50"/>
      <c r="AX45" s="50"/>
      <c r="AY45" s="72"/>
      <c r="AZ45" s="234" t="s">
        <v>31</v>
      </c>
      <c r="BA45" s="60">
        <v>4</v>
      </c>
      <c r="BB45" s="49"/>
      <c r="BC45" s="50"/>
      <c r="BD45" s="50"/>
      <c r="BE45" s="50"/>
      <c r="BF45" s="50"/>
      <c r="BG45" s="50"/>
      <c r="BH45" s="50"/>
      <c r="BI45" s="72"/>
      <c r="BJ45" s="234"/>
      <c r="BK45" s="60"/>
      <c r="BL45" s="49"/>
      <c r="BM45" s="50"/>
      <c r="BN45" s="50"/>
      <c r="BO45" s="50"/>
      <c r="BP45" s="50"/>
      <c r="BQ45" s="50"/>
      <c r="BR45" s="50"/>
      <c r="BS45" s="72"/>
      <c r="BT45" s="234"/>
      <c r="BU45" s="61"/>
      <c r="BV45" s="58">
        <f t="shared" si="45"/>
        <v>4</v>
      </c>
    </row>
    <row r="46" spans="1:74" s="19" customFormat="1" ht="12.75" x14ac:dyDescent="0.2">
      <c r="A46" s="185" t="s">
        <v>87</v>
      </c>
      <c r="B46" s="87" t="s">
        <v>80</v>
      </c>
      <c r="C46" s="173"/>
      <c r="D46" s="209"/>
      <c r="E46" s="203">
        <f t="shared" si="48"/>
        <v>30</v>
      </c>
      <c r="F46" s="48">
        <f t="shared" si="49"/>
        <v>15</v>
      </c>
      <c r="G46" s="48">
        <f t="shared" si="50"/>
        <v>15</v>
      </c>
      <c r="H46" s="48">
        <f t="shared" si="51"/>
        <v>0</v>
      </c>
      <c r="I46" s="48">
        <f t="shared" si="52"/>
        <v>0</v>
      </c>
      <c r="J46" s="48">
        <f t="shared" si="53"/>
        <v>0</v>
      </c>
      <c r="K46" s="48">
        <f t="shared" si="54"/>
        <v>0</v>
      </c>
      <c r="L46" s="48">
        <f t="shared" si="55"/>
        <v>0</v>
      </c>
      <c r="M46" s="48">
        <f t="shared" si="56"/>
        <v>0</v>
      </c>
      <c r="N46" s="49"/>
      <c r="O46" s="50"/>
      <c r="P46" s="50"/>
      <c r="Q46" s="50"/>
      <c r="R46" s="50"/>
      <c r="S46" s="50"/>
      <c r="T46" s="50"/>
      <c r="U46" s="72"/>
      <c r="V46" s="234"/>
      <c r="W46" s="60"/>
      <c r="X46" s="49"/>
      <c r="Y46" s="50"/>
      <c r="Z46" s="50"/>
      <c r="AA46" s="50"/>
      <c r="AB46" s="50"/>
      <c r="AC46" s="50"/>
      <c r="AD46" s="50"/>
      <c r="AE46" s="72"/>
      <c r="AF46" s="234"/>
      <c r="AG46" s="60"/>
      <c r="AH46" s="49"/>
      <c r="AI46" s="50"/>
      <c r="AJ46" s="50"/>
      <c r="AK46" s="50"/>
      <c r="AL46" s="50"/>
      <c r="AM46" s="50"/>
      <c r="AN46" s="50"/>
      <c r="AO46" s="72"/>
      <c r="AP46" s="234"/>
      <c r="AQ46" s="56"/>
      <c r="AR46" s="49"/>
      <c r="AS46" s="50"/>
      <c r="AT46" s="50"/>
      <c r="AU46" s="50"/>
      <c r="AV46" s="50"/>
      <c r="AW46" s="50"/>
      <c r="AX46" s="50"/>
      <c r="AY46" s="72"/>
      <c r="AZ46" s="234"/>
      <c r="BA46" s="60"/>
      <c r="BB46" s="49">
        <v>15</v>
      </c>
      <c r="BC46" s="50">
        <v>15</v>
      </c>
      <c r="BD46" s="50"/>
      <c r="BE46" s="50"/>
      <c r="BF46" s="50"/>
      <c r="BG46" s="50"/>
      <c r="BH46" s="50"/>
      <c r="BI46" s="72"/>
      <c r="BJ46" s="234" t="s">
        <v>31</v>
      </c>
      <c r="BK46" s="60">
        <v>2</v>
      </c>
      <c r="BL46" s="49"/>
      <c r="BM46" s="50"/>
      <c r="BN46" s="50"/>
      <c r="BO46" s="50"/>
      <c r="BP46" s="50"/>
      <c r="BQ46" s="50"/>
      <c r="BR46" s="50"/>
      <c r="BS46" s="72"/>
      <c r="BT46" s="234"/>
      <c r="BU46" s="61"/>
      <c r="BV46" s="58">
        <f t="shared" si="45"/>
        <v>2</v>
      </c>
    </row>
    <row r="47" spans="1:74" s="19" customFormat="1" ht="12.75" x14ac:dyDescent="0.2">
      <c r="A47" s="185" t="s">
        <v>89</v>
      </c>
      <c r="B47" s="88" t="s">
        <v>93</v>
      </c>
      <c r="C47" s="173"/>
      <c r="D47" s="209"/>
      <c r="E47" s="203">
        <f t="shared" si="48"/>
        <v>45</v>
      </c>
      <c r="F47" s="48">
        <f t="shared" si="49"/>
        <v>30</v>
      </c>
      <c r="G47" s="48">
        <f t="shared" si="50"/>
        <v>15</v>
      </c>
      <c r="H47" s="48">
        <f t="shared" si="51"/>
        <v>0</v>
      </c>
      <c r="I47" s="48">
        <f t="shared" si="52"/>
        <v>0</v>
      </c>
      <c r="J47" s="48">
        <f t="shared" si="53"/>
        <v>0</v>
      </c>
      <c r="K47" s="48">
        <f t="shared" si="54"/>
        <v>0</v>
      </c>
      <c r="L47" s="48">
        <f t="shared" si="55"/>
        <v>0</v>
      </c>
      <c r="M47" s="48">
        <f t="shared" si="56"/>
        <v>0</v>
      </c>
      <c r="N47" s="49"/>
      <c r="O47" s="50"/>
      <c r="P47" s="50"/>
      <c r="Q47" s="50"/>
      <c r="R47" s="50"/>
      <c r="S47" s="50"/>
      <c r="T47" s="50"/>
      <c r="U47" s="72"/>
      <c r="V47" s="234"/>
      <c r="W47" s="60"/>
      <c r="X47" s="49"/>
      <c r="Y47" s="50"/>
      <c r="Z47" s="50"/>
      <c r="AA47" s="50"/>
      <c r="AB47" s="50"/>
      <c r="AC47" s="50"/>
      <c r="AD47" s="50"/>
      <c r="AE47" s="72"/>
      <c r="AF47" s="234"/>
      <c r="AG47" s="60"/>
      <c r="AH47" s="49"/>
      <c r="AI47" s="50"/>
      <c r="AJ47" s="50"/>
      <c r="AK47" s="50"/>
      <c r="AL47" s="50"/>
      <c r="AM47" s="50"/>
      <c r="AN47" s="50"/>
      <c r="AO47" s="72"/>
      <c r="AP47" s="234"/>
      <c r="AQ47" s="56"/>
      <c r="AR47" s="49"/>
      <c r="AS47" s="50"/>
      <c r="AT47" s="50"/>
      <c r="AU47" s="50"/>
      <c r="AV47" s="50"/>
      <c r="AW47" s="50"/>
      <c r="AX47" s="50"/>
      <c r="AY47" s="72"/>
      <c r="AZ47" s="234"/>
      <c r="BA47" s="60"/>
      <c r="BB47" s="49">
        <v>30</v>
      </c>
      <c r="BC47" s="50">
        <v>15</v>
      </c>
      <c r="BD47" s="50"/>
      <c r="BE47" s="50"/>
      <c r="BF47" s="50"/>
      <c r="BG47" s="50"/>
      <c r="BH47" s="50"/>
      <c r="BI47" s="72"/>
      <c r="BJ47" s="234" t="s">
        <v>32</v>
      </c>
      <c r="BK47" s="60">
        <v>4</v>
      </c>
      <c r="BL47" s="49"/>
      <c r="BM47" s="50"/>
      <c r="BN47" s="50"/>
      <c r="BO47" s="50"/>
      <c r="BP47" s="50"/>
      <c r="BQ47" s="50"/>
      <c r="BR47" s="50"/>
      <c r="BS47" s="72"/>
      <c r="BT47" s="234"/>
      <c r="BU47" s="61"/>
      <c r="BV47" s="58">
        <f t="shared" si="45"/>
        <v>4</v>
      </c>
    </row>
    <row r="48" spans="1:74" s="19" customFormat="1" ht="12.75" x14ac:dyDescent="0.2">
      <c r="A48" s="185" t="s">
        <v>91</v>
      </c>
      <c r="B48" s="88" t="s">
        <v>90</v>
      </c>
      <c r="C48" s="173"/>
      <c r="D48" s="209"/>
      <c r="E48" s="203">
        <f t="shared" si="48"/>
        <v>15</v>
      </c>
      <c r="F48" s="48">
        <f t="shared" si="49"/>
        <v>15</v>
      </c>
      <c r="G48" s="48">
        <f t="shared" si="50"/>
        <v>0</v>
      </c>
      <c r="H48" s="48">
        <f t="shared" si="51"/>
        <v>0</v>
      </c>
      <c r="I48" s="48">
        <f t="shared" si="52"/>
        <v>0</v>
      </c>
      <c r="J48" s="48">
        <f t="shared" si="53"/>
        <v>0</v>
      </c>
      <c r="K48" s="48">
        <f t="shared" si="54"/>
        <v>0</v>
      </c>
      <c r="L48" s="48">
        <f t="shared" si="55"/>
        <v>0</v>
      </c>
      <c r="M48" s="48">
        <f t="shared" si="56"/>
        <v>0</v>
      </c>
      <c r="N48" s="49"/>
      <c r="O48" s="50"/>
      <c r="P48" s="50"/>
      <c r="Q48" s="50"/>
      <c r="R48" s="50"/>
      <c r="S48" s="50"/>
      <c r="T48" s="50"/>
      <c r="U48" s="72"/>
      <c r="V48" s="234"/>
      <c r="W48" s="60"/>
      <c r="X48" s="49"/>
      <c r="Y48" s="50"/>
      <c r="Z48" s="50"/>
      <c r="AA48" s="50"/>
      <c r="AB48" s="50"/>
      <c r="AC48" s="50"/>
      <c r="AD48" s="50"/>
      <c r="AE48" s="72"/>
      <c r="AF48" s="234"/>
      <c r="AG48" s="60"/>
      <c r="AH48" s="49"/>
      <c r="AI48" s="50"/>
      <c r="AJ48" s="50"/>
      <c r="AK48" s="50"/>
      <c r="AL48" s="50"/>
      <c r="AM48" s="50"/>
      <c r="AN48" s="50"/>
      <c r="AO48" s="72"/>
      <c r="AP48" s="234"/>
      <c r="AQ48" s="56"/>
      <c r="AR48" s="49"/>
      <c r="AS48" s="50"/>
      <c r="AT48" s="50"/>
      <c r="AU48" s="50"/>
      <c r="AV48" s="50"/>
      <c r="AW48" s="50"/>
      <c r="AX48" s="50"/>
      <c r="AY48" s="72"/>
      <c r="AZ48" s="234"/>
      <c r="BA48" s="60"/>
      <c r="BB48" s="74">
        <v>15</v>
      </c>
      <c r="BC48" s="75"/>
      <c r="BD48" s="75"/>
      <c r="BE48" s="75"/>
      <c r="BF48" s="75"/>
      <c r="BG48" s="75"/>
      <c r="BH48" s="75"/>
      <c r="BI48" s="72"/>
      <c r="BJ48" s="235" t="s">
        <v>31</v>
      </c>
      <c r="BK48" s="60">
        <v>1</v>
      </c>
      <c r="BL48" s="49"/>
      <c r="BM48" s="50"/>
      <c r="BN48" s="50"/>
      <c r="BO48" s="50"/>
      <c r="BP48" s="50"/>
      <c r="BQ48" s="50"/>
      <c r="BR48" s="50"/>
      <c r="BS48" s="72"/>
      <c r="BT48" s="234"/>
      <c r="BU48" s="61"/>
      <c r="BV48" s="58">
        <f t="shared" si="45"/>
        <v>1</v>
      </c>
    </row>
    <row r="49" spans="1:74" s="19" customFormat="1" ht="12.75" x14ac:dyDescent="0.2">
      <c r="A49" s="185" t="s">
        <v>92</v>
      </c>
      <c r="B49" s="84" t="s">
        <v>71</v>
      </c>
      <c r="C49" s="169" t="s">
        <v>46</v>
      </c>
      <c r="D49" s="214"/>
      <c r="E49" s="203">
        <f t="shared" si="48"/>
        <v>60</v>
      </c>
      <c r="F49" s="48">
        <f t="shared" si="49"/>
        <v>15</v>
      </c>
      <c r="G49" s="48">
        <f t="shared" si="50"/>
        <v>0</v>
      </c>
      <c r="H49" s="48">
        <f t="shared" si="51"/>
        <v>0</v>
      </c>
      <c r="I49" s="48">
        <f t="shared" si="52"/>
        <v>15</v>
      </c>
      <c r="J49" s="48">
        <f t="shared" si="53"/>
        <v>30</v>
      </c>
      <c r="K49" s="48">
        <f t="shared" si="54"/>
        <v>0</v>
      </c>
      <c r="L49" s="48">
        <f t="shared" si="55"/>
        <v>0</v>
      </c>
      <c r="M49" s="48">
        <f t="shared" si="56"/>
        <v>0</v>
      </c>
      <c r="N49" s="49"/>
      <c r="O49" s="50"/>
      <c r="P49" s="50"/>
      <c r="Q49" s="50"/>
      <c r="R49" s="50"/>
      <c r="S49" s="50"/>
      <c r="T49" s="50"/>
      <c r="U49" s="72"/>
      <c r="V49" s="234"/>
      <c r="W49" s="60"/>
      <c r="X49" s="49"/>
      <c r="Y49" s="50"/>
      <c r="Z49" s="50"/>
      <c r="AA49" s="50"/>
      <c r="AB49" s="50"/>
      <c r="AC49" s="50"/>
      <c r="AD49" s="50"/>
      <c r="AE49" s="72"/>
      <c r="AF49" s="234"/>
      <c r="AG49" s="60"/>
      <c r="AH49" s="49"/>
      <c r="AI49" s="50"/>
      <c r="AJ49" s="50"/>
      <c r="AK49" s="50"/>
      <c r="AL49" s="50"/>
      <c r="AM49" s="50"/>
      <c r="AN49" s="50"/>
      <c r="AO49" s="72"/>
      <c r="AP49" s="234"/>
      <c r="AQ49" s="56"/>
      <c r="AR49" s="49"/>
      <c r="AS49" s="50"/>
      <c r="AT49" s="50"/>
      <c r="AU49" s="50"/>
      <c r="AV49" s="50"/>
      <c r="AW49" s="50"/>
      <c r="AX49" s="50"/>
      <c r="AY49" s="72"/>
      <c r="AZ49" s="234"/>
      <c r="BA49" s="60"/>
      <c r="BB49" s="49">
        <v>15</v>
      </c>
      <c r="BC49" s="50"/>
      <c r="BD49" s="50"/>
      <c r="BE49" s="50">
        <v>15</v>
      </c>
      <c r="BF49" s="50">
        <v>30</v>
      </c>
      <c r="BG49" s="50"/>
      <c r="BH49" s="50"/>
      <c r="BI49" s="72"/>
      <c r="BJ49" s="234" t="s">
        <v>32</v>
      </c>
      <c r="BK49" s="60">
        <v>5</v>
      </c>
      <c r="BL49" s="49"/>
      <c r="BM49" s="50"/>
      <c r="BN49" s="50"/>
      <c r="BO49" s="50"/>
      <c r="BP49" s="50"/>
      <c r="BQ49" s="50"/>
      <c r="BR49" s="50"/>
      <c r="BS49" s="72"/>
      <c r="BT49" s="234"/>
      <c r="BU49" s="61"/>
      <c r="BV49" s="58">
        <f t="shared" si="45"/>
        <v>5</v>
      </c>
    </row>
    <row r="50" spans="1:74" s="19" customFormat="1" ht="12.75" x14ac:dyDescent="0.2">
      <c r="A50" s="185" t="s">
        <v>95</v>
      </c>
      <c r="B50" s="87" t="s">
        <v>69</v>
      </c>
      <c r="C50" s="59" t="s">
        <v>46</v>
      </c>
      <c r="D50" s="212"/>
      <c r="E50" s="203">
        <f t="shared" si="48"/>
        <v>30</v>
      </c>
      <c r="F50" s="48">
        <f t="shared" si="49"/>
        <v>15</v>
      </c>
      <c r="G50" s="48">
        <f t="shared" si="50"/>
        <v>0</v>
      </c>
      <c r="H50" s="48">
        <f t="shared" si="51"/>
        <v>0</v>
      </c>
      <c r="I50" s="48">
        <f t="shared" si="52"/>
        <v>15</v>
      </c>
      <c r="J50" s="48">
        <f t="shared" si="53"/>
        <v>0</v>
      </c>
      <c r="K50" s="48">
        <f t="shared" si="54"/>
        <v>0</v>
      </c>
      <c r="L50" s="48">
        <f t="shared" si="55"/>
        <v>0</v>
      </c>
      <c r="M50" s="48">
        <f t="shared" si="56"/>
        <v>0</v>
      </c>
      <c r="N50" s="49"/>
      <c r="O50" s="50"/>
      <c r="P50" s="50"/>
      <c r="Q50" s="50"/>
      <c r="R50" s="50"/>
      <c r="S50" s="50"/>
      <c r="T50" s="50"/>
      <c r="U50" s="72"/>
      <c r="V50" s="234"/>
      <c r="W50" s="60"/>
      <c r="X50" s="49"/>
      <c r="Y50" s="50"/>
      <c r="Z50" s="50"/>
      <c r="AA50" s="50"/>
      <c r="AB50" s="50"/>
      <c r="AC50" s="50"/>
      <c r="AD50" s="50"/>
      <c r="AE50" s="72"/>
      <c r="AF50" s="234"/>
      <c r="AG50" s="60"/>
      <c r="AH50" s="49"/>
      <c r="AI50" s="50"/>
      <c r="AJ50" s="50"/>
      <c r="AK50" s="50"/>
      <c r="AL50" s="50"/>
      <c r="AM50" s="50"/>
      <c r="AN50" s="50"/>
      <c r="AO50" s="72"/>
      <c r="AP50" s="234"/>
      <c r="AQ50" s="60"/>
      <c r="AR50" s="49"/>
      <c r="AS50" s="50"/>
      <c r="AT50" s="50"/>
      <c r="AU50" s="50"/>
      <c r="AV50" s="50"/>
      <c r="AW50" s="50"/>
      <c r="AX50" s="50"/>
      <c r="AY50" s="72"/>
      <c r="AZ50" s="234"/>
      <c r="BA50" s="60"/>
      <c r="BB50" s="49">
        <v>15</v>
      </c>
      <c r="BC50" s="50"/>
      <c r="BD50" s="50"/>
      <c r="BE50" s="50">
        <v>15</v>
      </c>
      <c r="BF50" s="50"/>
      <c r="BG50" s="50"/>
      <c r="BH50" s="50"/>
      <c r="BI50" s="72"/>
      <c r="BJ50" s="234" t="s">
        <v>31</v>
      </c>
      <c r="BK50" s="60">
        <v>2</v>
      </c>
      <c r="BL50" s="49"/>
      <c r="BM50" s="50"/>
      <c r="BN50" s="50"/>
      <c r="BO50" s="50"/>
      <c r="BP50" s="50"/>
      <c r="BQ50" s="50"/>
      <c r="BR50" s="50"/>
      <c r="BS50" s="72"/>
      <c r="BT50" s="234"/>
      <c r="BU50" s="61"/>
      <c r="BV50" s="58">
        <f t="shared" si="45"/>
        <v>2</v>
      </c>
    </row>
    <row r="51" spans="1:74" s="19" customFormat="1" ht="12.75" x14ac:dyDescent="0.2">
      <c r="A51" s="185" t="s">
        <v>97</v>
      </c>
      <c r="B51" s="87" t="s">
        <v>86</v>
      </c>
      <c r="C51" s="173" t="s">
        <v>46</v>
      </c>
      <c r="D51" s="209"/>
      <c r="E51" s="203">
        <f t="shared" si="48"/>
        <v>90</v>
      </c>
      <c r="F51" s="48">
        <f t="shared" si="49"/>
        <v>30</v>
      </c>
      <c r="G51" s="48">
        <f t="shared" si="50"/>
        <v>15</v>
      </c>
      <c r="H51" s="48">
        <f t="shared" si="51"/>
        <v>0</v>
      </c>
      <c r="I51" s="48">
        <f t="shared" si="52"/>
        <v>45</v>
      </c>
      <c r="J51" s="48">
        <f t="shared" si="53"/>
        <v>0</v>
      </c>
      <c r="K51" s="48">
        <f t="shared" si="54"/>
        <v>0</v>
      </c>
      <c r="L51" s="48">
        <f t="shared" si="55"/>
        <v>0</v>
      </c>
      <c r="M51" s="48">
        <f t="shared" si="56"/>
        <v>0</v>
      </c>
      <c r="N51" s="49"/>
      <c r="O51" s="50"/>
      <c r="P51" s="50"/>
      <c r="Q51" s="50"/>
      <c r="R51" s="50"/>
      <c r="S51" s="50"/>
      <c r="T51" s="50"/>
      <c r="U51" s="72"/>
      <c r="V51" s="234"/>
      <c r="W51" s="60"/>
      <c r="X51" s="49"/>
      <c r="Y51" s="50"/>
      <c r="Z51" s="50"/>
      <c r="AA51" s="50"/>
      <c r="AB51" s="50"/>
      <c r="AC51" s="50"/>
      <c r="AD51" s="50"/>
      <c r="AE51" s="72"/>
      <c r="AF51" s="234"/>
      <c r="AG51" s="60"/>
      <c r="AH51" s="49"/>
      <c r="AI51" s="50"/>
      <c r="AJ51" s="50"/>
      <c r="AK51" s="50"/>
      <c r="AL51" s="50"/>
      <c r="AM51" s="50"/>
      <c r="AN51" s="50"/>
      <c r="AO51" s="72"/>
      <c r="AP51" s="234"/>
      <c r="AQ51" s="60"/>
      <c r="AR51" s="49"/>
      <c r="AS51" s="50"/>
      <c r="AT51" s="50"/>
      <c r="AU51" s="50"/>
      <c r="AV51" s="50"/>
      <c r="AW51" s="50"/>
      <c r="AX51" s="50"/>
      <c r="AY51" s="72"/>
      <c r="AZ51" s="234"/>
      <c r="BA51" s="60"/>
      <c r="BB51" s="49"/>
      <c r="BC51" s="50"/>
      <c r="BD51" s="50"/>
      <c r="BE51" s="50"/>
      <c r="BF51" s="50"/>
      <c r="BG51" s="50"/>
      <c r="BH51" s="50"/>
      <c r="BI51" s="72"/>
      <c r="BJ51" s="234"/>
      <c r="BK51" s="60"/>
      <c r="BL51" s="49">
        <v>30</v>
      </c>
      <c r="BM51" s="50">
        <v>15</v>
      </c>
      <c r="BN51" s="50"/>
      <c r="BO51" s="50">
        <v>45</v>
      </c>
      <c r="BP51" s="50"/>
      <c r="BQ51" s="50"/>
      <c r="BR51" s="50"/>
      <c r="BS51" s="72"/>
      <c r="BT51" s="234" t="s">
        <v>32</v>
      </c>
      <c r="BU51" s="61">
        <v>7</v>
      </c>
      <c r="BV51" s="58">
        <f t="shared" si="45"/>
        <v>7</v>
      </c>
    </row>
    <row r="52" spans="1:74" s="19" customFormat="1" ht="12.75" x14ac:dyDescent="0.2">
      <c r="A52" s="186" t="s">
        <v>101</v>
      </c>
      <c r="B52" s="181" t="s">
        <v>88</v>
      </c>
      <c r="C52" s="173" t="s">
        <v>46</v>
      </c>
      <c r="D52" s="211"/>
      <c r="E52" s="203">
        <f t="shared" si="48"/>
        <v>60</v>
      </c>
      <c r="F52" s="48">
        <f t="shared" si="49"/>
        <v>15</v>
      </c>
      <c r="G52" s="48">
        <f t="shared" si="50"/>
        <v>0</v>
      </c>
      <c r="H52" s="48">
        <f t="shared" si="51"/>
        <v>0</v>
      </c>
      <c r="I52" s="48">
        <f t="shared" si="52"/>
        <v>15</v>
      </c>
      <c r="J52" s="48">
        <f t="shared" si="53"/>
        <v>30</v>
      </c>
      <c r="K52" s="48">
        <f t="shared" si="54"/>
        <v>0</v>
      </c>
      <c r="L52" s="48">
        <f t="shared" si="55"/>
        <v>0</v>
      </c>
      <c r="M52" s="48">
        <f t="shared" si="56"/>
        <v>0</v>
      </c>
      <c r="N52" s="49"/>
      <c r="O52" s="50"/>
      <c r="P52" s="50"/>
      <c r="Q52" s="50"/>
      <c r="R52" s="50"/>
      <c r="S52" s="50"/>
      <c r="T52" s="50"/>
      <c r="U52" s="72"/>
      <c r="V52" s="234"/>
      <c r="W52" s="60"/>
      <c r="X52" s="49"/>
      <c r="Y52" s="50"/>
      <c r="Z52" s="50"/>
      <c r="AA52" s="50"/>
      <c r="AB52" s="50"/>
      <c r="AC52" s="50"/>
      <c r="AD52" s="50"/>
      <c r="AE52" s="72"/>
      <c r="AF52" s="234"/>
      <c r="AG52" s="60"/>
      <c r="AH52" s="49"/>
      <c r="AI52" s="50"/>
      <c r="AJ52" s="50"/>
      <c r="AK52" s="50"/>
      <c r="AL52" s="50"/>
      <c r="AM52" s="50"/>
      <c r="AN52" s="50"/>
      <c r="AO52" s="72"/>
      <c r="AP52" s="234"/>
      <c r="AQ52" s="60"/>
      <c r="AR52" s="49"/>
      <c r="AS52" s="50"/>
      <c r="AT52" s="50"/>
      <c r="AU52" s="50"/>
      <c r="AV52" s="50"/>
      <c r="AW52" s="50"/>
      <c r="AX52" s="50"/>
      <c r="AY52" s="72"/>
      <c r="AZ52" s="234"/>
      <c r="BA52" s="60"/>
      <c r="BB52" s="74"/>
      <c r="BC52" s="75"/>
      <c r="BD52" s="75"/>
      <c r="BE52" s="75"/>
      <c r="BF52" s="75"/>
      <c r="BG52" s="75"/>
      <c r="BH52" s="75"/>
      <c r="BI52" s="72"/>
      <c r="BJ52" s="234"/>
      <c r="BK52" s="60"/>
      <c r="BL52" s="49">
        <v>15</v>
      </c>
      <c r="BM52" s="50"/>
      <c r="BN52" s="50"/>
      <c r="BO52" s="50">
        <v>15</v>
      </c>
      <c r="BP52" s="50">
        <v>30</v>
      </c>
      <c r="BQ52" s="50"/>
      <c r="BR52" s="50"/>
      <c r="BS52" s="72"/>
      <c r="BT52" s="234" t="s">
        <v>32</v>
      </c>
      <c r="BU52" s="61">
        <v>5</v>
      </c>
      <c r="BV52" s="58">
        <f t="shared" si="45"/>
        <v>5</v>
      </c>
    </row>
    <row r="53" spans="1:74" s="19" customFormat="1" ht="12.75" x14ac:dyDescent="0.2">
      <c r="A53" s="62"/>
      <c r="B53" s="170"/>
      <c r="C53" s="171"/>
      <c r="D53" s="171"/>
      <c r="E53" s="85"/>
      <c r="F53" s="86"/>
      <c r="G53" s="86"/>
      <c r="H53" s="86"/>
      <c r="I53" s="86"/>
      <c r="J53" s="86"/>
      <c r="K53" s="86"/>
      <c r="L53" s="86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9"/>
    </row>
    <row r="54" spans="1:74" s="19" customFormat="1" ht="22.5" customHeight="1" x14ac:dyDescent="0.2">
      <c r="A54" s="66" t="s">
        <v>143</v>
      </c>
      <c r="B54" s="90" t="s">
        <v>133</v>
      </c>
      <c r="C54" s="81"/>
      <c r="D54" s="200"/>
      <c r="E54" s="204">
        <f t="shared" ref="E54:U54" si="57">SUM(E55:E55)</f>
        <v>60</v>
      </c>
      <c r="F54" s="82">
        <f t="shared" si="57"/>
        <v>0</v>
      </c>
      <c r="G54" s="82">
        <f t="shared" si="57"/>
        <v>0</v>
      </c>
      <c r="H54" s="82">
        <f t="shared" si="57"/>
        <v>0</v>
      </c>
      <c r="I54" s="82">
        <f t="shared" si="57"/>
        <v>0</v>
      </c>
      <c r="J54" s="82">
        <f t="shared" si="57"/>
        <v>0</v>
      </c>
      <c r="K54" s="82">
        <f t="shared" si="57"/>
        <v>60</v>
      </c>
      <c r="L54" s="82">
        <f t="shared" si="57"/>
        <v>0</v>
      </c>
      <c r="M54" s="158">
        <f t="shared" si="57"/>
        <v>0</v>
      </c>
      <c r="N54" s="68">
        <f t="shared" si="57"/>
        <v>0</v>
      </c>
      <c r="O54" s="68">
        <f t="shared" si="57"/>
        <v>0</v>
      </c>
      <c r="P54" s="68">
        <f t="shared" si="57"/>
        <v>0</v>
      </c>
      <c r="Q54" s="68">
        <f t="shared" si="57"/>
        <v>0</v>
      </c>
      <c r="R54" s="68">
        <f t="shared" si="57"/>
        <v>0</v>
      </c>
      <c r="S54" s="68">
        <f t="shared" si="57"/>
        <v>0</v>
      </c>
      <c r="T54" s="68">
        <f t="shared" si="57"/>
        <v>0</v>
      </c>
      <c r="U54" s="68">
        <f t="shared" si="57"/>
        <v>0</v>
      </c>
      <c r="V54" s="45">
        <f>COUNTIF(V55:V56,"E")</f>
        <v>0</v>
      </c>
      <c r="W54" s="70">
        <f>SUM(W55:W56)</f>
        <v>0</v>
      </c>
      <c r="X54" s="68">
        <f t="shared" ref="X54:AE54" si="58">SUM(X55:X55)</f>
        <v>0</v>
      </c>
      <c r="Y54" s="68">
        <f t="shared" si="58"/>
        <v>0</v>
      </c>
      <c r="Z54" s="68">
        <f t="shared" si="58"/>
        <v>0</v>
      </c>
      <c r="AA54" s="68">
        <f t="shared" si="58"/>
        <v>0</v>
      </c>
      <c r="AB54" s="68">
        <f t="shared" si="58"/>
        <v>0</v>
      </c>
      <c r="AC54" s="68">
        <f t="shared" si="58"/>
        <v>0</v>
      </c>
      <c r="AD54" s="68">
        <f t="shared" si="58"/>
        <v>0</v>
      </c>
      <c r="AE54" s="68">
        <f t="shared" si="58"/>
        <v>0</v>
      </c>
      <c r="AF54" s="45">
        <f>COUNTIF(AF55:AF56,"E")</f>
        <v>0</v>
      </c>
      <c r="AG54" s="70">
        <f>SUM(AG55:AG56)</f>
        <v>0</v>
      </c>
      <c r="AH54" s="68">
        <f t="shared" ref="AH54:AO54" si="59">SUM(AH55:AH55)</f>
        <v>0</v>
      </c>
      <c r="AI54" s="68">
        <f t="shared" si="59"/>
        <v>0</v>
      </c>
      <c r="AJ54" s="68">
        <f t="shared" si="59"/>
        <v>0</v>
      </c>
      <c r="AK54" s="68">
        <f t="shared" si="59"/>
        <v>0</v>
      </c>
      <c r="AL54" s="68">
        <f t="shared" si="59"/>
        <v>0</v>
      </c>
      <c r="AM54" s="68">
        <f t="shared" si="59"/>
        <v>0</v>
      </c>
      <c r="AN54" s="68">
        <f t="shared" si="59"/>
        <v>0</v>
      </c>
      <c r="AO54" s="68">
        <f t="shared" si="59"/>
        <v>0</v>
      </c>
      <c r="AP54" s="45">
        <f>COUNTIF(AP55:AP56,"E")</f>
        <v>0</v>
      </c>
      <c r="AQ54" s="70">
        <f>SUM(AQ55:AQ56)</f>
        <v>0</v>
      </c>
      <c r="AR54" s="68">
        <f t="shared" ref="AR54:AY54" si="60">SUM(AR55:AR55)</f>
        <v>0</v>
      </c>
      <c r="AS54" s="68">
        <f t="shared" si="60"/>
        <v>0</v>
      </c>
      <c r="AT54" s="68">
        <f t="shared" si="60"/>
        <v>0</v>
      </c>
      <c r="AU54" s="68">
        <f t="shared" si="60"/>
        <v>0</v>
      </c>
      <c r="AV54" s="68">
        <f t="shared" si="60"/>
        <v>0</v>
      </c>
      <c r="AW54" s="68">
        <f t="shared" si="60"/>
        <v>0</v>
      </c>
      <c r="AX54" s="68">
        <f t="shared" si="60"/>
        <v>0</v>
      </c>
      <c r="AY54" s="68">
        <f t="shared" si="60"/>
        <v>0</v>
      </c>
      <c r="AZ54" s="45">
        <f>COUNTIF(AZ55:AZ56,"E")</f>
        <v>0</v>
      </c>
      <c r="BA54" s="70">
        <f>SUM(BA55:BA56)</f>
        <v>0</v>
      </c>
      <c r="BB54" s="68">
        <f t="shared" ref="BB54:BI54" si="61">SUM(BB55:BB55)</f>
        <v>0</v>
      </c>
      <c r="BC54" s="68">
        <f t="shared" si="61"/>
        <v>0</v>
      </c>
      <c r="BD54" s="68">
        <f t="shared" si="61"/>
        <v>0</v>
      </c>
      <c r="BE54" s="68">
        <f t="shared" si="61"/>
        <v>0</v>
      </c>
      <c r="BF54" s="68">
        <f t="shared" si="61"/>
        <v>0</v>
      </c>
      <c r="BG54" s="68">
        <f t="shared" si="61"/>
        <v>15</v>
      </c>
      <c r="BH54" s="68">
        <f t="shared" si="61"/>
        <v>0</v>
      </c>
      <c r="BI54" s="68">
        <f t="shared" si="61"/>
        <v>0</v>
      </c>
      <c r="BJ54" s="45">
        <f>COUNTIF(BJ55:BJ56,"E")</f>
        <v>0</v>
      </c>
      <c r="BK54" s="70">
        <f>SUM(BK55:BK56)</f>
        <v>2</v>
      </c>
      <c r="BL54" s="68">
        <f t="shared" ref="BL54:BS54" si="62">SUM(BL55:BL55)</f>
        <v>0</v>
      </c>
      <c r="BM54" s="68">
        <f t="shared" si="62"/>
        <v>0</v>
      </c>
      <c r="BN54" s="68">
        <f t="shared" si="62"/>
        <v>0</v>
      </c>
      <c r="BO54" s="68">
        <f t="shared" si="62"/>
        <v>0</v>
      </c>
      <c r="BP54" s="68">
        <f t="shared" si="62"/>
        <v>0</v>
      </c>
      <c r="BQ54" s="68">
        <f t="shared" si="62"/>
        <v>45</v>
      </c>
      <c r="BR54" s="68">
        <f t="shared" si="62"/>
        <v>0</v>
      </c>
      <c r="BS54" s="68">
        <f t="shared" si="62"/>
        <v>0</v>
      </c>
      <c r="BT54" s="45">
        <f>COUNTIF(BT55:BT56,"E")</f>
        <v>1</v>
      </c>
      <c r="BU54" s="70">
        <f>SUM(BU55:BU56)</f>
        <v>8</v>
      </c>
      <c r="BV54" s="179">
        <f>SUM(BV55:BV56)</f>
        <v>10</v>
      </c>
    </row>
    <row r="55" spans="1:74" s="19" customFormat="1" ht="12.75" customHeight="1" x14ac:dyDescent="0.2">
      <c r="A55" s="91" t="s">
        <v>140</v>
      </c>
      <c r="B55" s="175" t="s">
        <v>96</v>
      </c>
      <c r="C55" s="176"/>
      <c r="D55" s="206" t="s">
        <v>30</v>
      </c>
      <c r="E55" s="205">
        <f>SUM(F55:M55)</f>
        <v>60</v>
      </c>
      <c r="F55" s="92">
        <f t="shared" ref="F55:M56" si="63">SUM(N55+X55+AH55+AR55+BB55+BL55)</f>
        <v>0</v>
      </c>
      <c r="G55" s="92">
        <f t="shared" si="63"/>
        <v>0</v>
      </c>
      <c r="H55" s="92">
        <f t="shared" si="63"/>
        <v>0</v>
      </c>
      <c r="I55" s="92">
        <f t="shared" si="63"/>
        <v>0</v>
      </c>
      <c r="J55" s="92">
        <f t="shared" si="63"/>
        <v>0</v>
      </c>
      <c r="K55" s="92">
        <f t="shared" si="63"/>
        <v>60</v>
      </c>
      <c r="L55" s="92">
        <f t="shared" si="63"/>
        <v>0</v>
      </c>
      <c r="M55" s="92">
        <f t="shared" si="63"/>
        <v>0</v>
      </c>
      <c r="N55" s="93"/>
      <c r="O55" s="94"/>
      <c r="P55" s="94"/>
      <c r="Q55" s="94"/>
      <c r="R55" s="94"/>
      <c r="S55" s="94"/>
      <c r="T55" s="94"/>
      <c r="U55" s="95"/>
      <c r="V55" s="238"/>
      <c r="W55" s="96"/>
      <c r="X55" s="93"/>
      <c r="Y55" s="94"/>
      <c r="Z55" s="94"/>
      <c r="AA55" s="94"/>
      <c r="AB55" s="94"/>
      <c r="AC55" s="94"/>
      <c r="AD55" s="94"/>
      <c r="AE55" s="95"/>
      <c r="AF55" s="238"/>
      <c r="AG55" s="96"/>
      <c r="AH55" s="93"/>
      <c r="AI55" s="94"/>
      <c r="AJ55" s="94"/>
      <c r="AK55" s="94"/>
      <c r="AL55" s="94"/>
      <c r="AM55" s="94"/>
      <c r="AN55" s="94"/>
      <c r="AO55" s="95"/>
      <c r="AP55" s="238"/>
      <c r="AQ55" s="96"/>
      <c r="AR55" s="93"/>
      <c r="AS55" s="94"/>
      <c r="AT55" s="94"/>
      <c r="AU55" s="94"/>
      <c r="AV55" s="94"/>
      <c r="AW55" s="94"/>
      <c r="AX55" s="94"/>
      <c r="AY55" s="95"/>
      <c r="AZ55" s="238"/>
      <c r="BA55" s="96"/>
      <c r="BB55" s="93"/>
      <c r="BC55" s="94"/>
      <c r="BD55" s="94"/>
      <c r="BE55" s="94"/>
      <c r="BF55" s="94"/>
      <c r="BG55" s="94">
        <v>15</v>
      </c>
      <c r="BH55" s="94"/>
      <c r="BI55" s="95"/>
      <c r="BJ55" s="238" t="s">
        <v>31</v>
      </c>
      <c r="BK55" s="60">
        <v>1</v>
      </c>
      <c r="BL55" s="93"/>
      <c r="BM55" s="94"/>
      <c r="BN55" s="94"/>
      <c r="BO55" s="94"/>
      <c r="BP55" s="94"/>
      <c r="BQ55" s="94">
        <v>45</v>
      </c>
      <c r="BR55" s="94"/>
      <c r="BS55" s="95"/>
      <c r="BT55" s="238" t="s">
        <v>31</v>
      </c>
      <c r="BU55" s="61">
        <v>3</v>
      </c>
      <c r="BV55" s="58">
        <f>(BU55+BK55+BA55+AQ55+AG55+W55)</f>
        <v>4</v>
      </c>
    </row>
    <row r="56" spans="1:74" s="19" customFormat="1" ht="12.75" customHeight="1" x14ac:dyDescent="0.2">
      <c r="A56" s="195" t="s">
        <v>141</v>
      </c>
      <c r="B56" s="194" t="s">
        <v>98</v>
      </c>
      <c r="C56" s="99"/>
      <c r="D56" s="201" t="s">
        <v>30</v>
      </c>
      <c r="E56" s="205">
        <f>SUM(F56:M56)</f>
        <v>0</v>
      </c>
      <c r="F56" s="92">
        <f t="shared" si="63"/>
        <v>0</v>
      </c>
      <c r="G56" s="92">
        <f t="shared" si="63"/>
        <v>0</v>
      </c>
      <c r="H56" s="92">
        <f t="shared" si="63"/>
        <v>0</v>
      </c>
      <c r="I56" s="92">
        <f t="shared" si="63"/>
        <v>0</v>
      </c>
      <c r="J56" s="92">
        <f t="shared" si="63"/>
        <v>0</v>
      </c>
      <c r="K56" s="92">
        <f t="shared" si="63"/>
        <v>0</v>
      </c>
      <c r="L56" s="92">
        <f t="shared" si="63"/>
        <v>0</v>
      </c>
      <c r="M56" s="92">
        <f t="shared" si="63"/>
        <v>0</v>
      </c>
      <c r="N56" s="74"/>
      <c r="O56" s="75"/>
      <c r="P56" s="75"/>
      <c r="Q56" s="75"/>
      <c r="R56" s="75"/>
      <c r="S56" s="75"/>
      <c r="T56" s="75"/>
      <c r="U56" s="72"/>
      <c r="V56" s="234"/>
      <c r="W56" s="60"/>
      <c r="X56" s="74"/>
      <c r="Y56" s="75"/>
      <c r="Z56" s="75"/>
      <c r="AA56" s="75"/>
      <c r="AB56" s="75"/>
      <c r="AC56" s="75"/>
      <c r="AD56" s="75"/>
      <c r="AE56" s="72"/>
      <c r="AF56" s="234"/>
      <c r="AG56" s="60"/>
      <c r="AH56" s="74"/>
      <c r="AI56" s="75"/>
      <c r="AJ56" s="75"/>
      <c r="AK56" s="75"/>
      <c r="AL56" s="75"/>
      <c r="AM56" s="75"/>
      <c r="AN56" s="75"/>
      <c r="AO56" s="72"/>
      <c r="AP56" s="234"/>
      <c r="AQ56" s="60"/>
      <c r="AR56" s="74"/>
      <c r="AS56" s="75"/>
      <c r="AT56" s="75"/>
      <c r="AU56" s="75"/>
      <c r="AV56" s="75"/>
      <c r="AW56" s="75"/>
      <c r="AX56" s="75"/>
      <c r="AY56" s="72"/>
      <c r="AZ56" s="234"/>
      <c r="BA56" s="60"/>
      <c r="BB56" s="74"/>
      <c r="BC56" s="75"/>
      <c r="BD56" s="75"/>
      <c r="BE56" s="75"/>
      <c r="BF56" s="75"/>
      <c r="BG56" s="75"/>
      <c r="BH56" s="75"/>
      <c r="BI56" s="72"/>
      <c r="BJ56" s="234"/>
      <c r="BK56" s="60">
        <v>1</v>
      </c>
      <c r="BL56" s="74"/>
      <c r="BM56" s="75"/>
      <c r="BN56" s="75"/>
      <c r="BO56" s="75"/>
      <c r="BP56" s="75"/>
      <c r="BQ56" s="75"/>
      <c r="BR56" s="75"/>
      <c r="BS56" s="72"/>
      <c r="BT56" s="234" t="s">
        <v>32</v>
      </c>
      <c r="BU56" s="61">
        <v>5</v>
      </c>
      <c r="BV56" s="58">
        <f>(BU56+BK56+BA56+AQ56+AG56+W56)</f>
        <v>6</v>
      </c>
    </row>
    <row r="57" spans="1:74" s="19" customFormat="1" ht="16.5" customHeight="1" x14ac:dyDescent="0.2">
      <c r="A57" s="76"/>
      <c r="B57" s="100"/>
      <c r="C57" s="101"/>
      <c r="D57" s="101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9"/>
    </row>
    <row r="58" spans="1:74" s="19" customFormat="1" ht="22.5" customHeight="1" x14ac:dyDescent="0.2">
      <c r="A58" s="66" t="s">
        <v>94</v>
      </c>
      <c r="B58" s="90" t="s">
        <v>100</v>
      </c>
      <c r="C58" s="81"/>
      <c r="D58" s="200"/>
      <c r="E58" s="204">
        <f t="shared" ref="E58:U58" si="64">SUM(E59:E59)</f>
        <v>640</v>
      </c>
      <c r="F58" s="82">
        <f t="shared" si="64"/>
        <v>0</v>
      </c>
      <c r="G58" s="82">
        <f t="shared" si="64"/>
        <v>0</v>
      </c>
      <c r="H58" s="82">
        <f t="shared" si="64"/>
        <v>0</v>
      </c>
      <c r="I58" s="82">
        <f t="shared" si="64"/>
        <v>0</v>
      </c>
      <c r="J58" s="82">
        <f t="shared" si="64"/>
        <v>640</v>
      </c>
      <c r="K58" s="82">
        <f t="shared" si="64"/>
        <v>0</v>
      </c>
      <c r="L58" s="82">
        <f t="shared" si="64"/>
        <v>0</v>
      </c>
      <c r="M58" s="158">
        <f t="shared" si="64"/>
        <v>0</v>
      </c>
      <c r="N58" s="68">
        <f t="shared" si="64"/>
        <v>0</v>
      </c>
      <c r="O58" s="68">
        <f t="shared" si="64"/>
        <v>0</v>
      </c>
      <c r="P58" s="68">
        <f t="shared" si="64"/>
        <v>0</v>
      </c>
      <c r="Q58" s="68">
        <f t="shared" si="64"/>
        <v>0</v>
      </c>
      <c r="R58" s="68">
        <f t="shared" si="64"/>
        <v>0</v>
      </c>
      <c r="S58" s="68">
        <f t="shared" si="64"/>
        <v>0</v>
      </c>
      <c r="T58" s="68">
        <f t="shared" si="64"/>
        <v>0</v>
      </c>
      <c r="U58" s="68">
        <f t="shared" si="64"/>
        <v>0</v>
      </c>
      <c r="V58" s="45">
        <f>COUNTIF(V59:V59,"E")</f>
        <v>0</v>
      </c>
      <c r="W58" s="70">
        <f t="shared" ref="W58:AE58" si="65">SUM(W59:W59)</f>
        <v>0</v>
      </c>
      <c r="X58" s="68">
        <f t="shared" si="65"/>
        <v>0</v>
      </c>
      <c r="Y58" s="69">
        <f t="shared" si="65"/>
        <v>0</v>
      </c>
      <c r="Z58" s="69">
        <f t="shared" si="65"/>
        <v>0</v>
      </c>
      <c r="AA58" s="69">
        <f t="shared" si="65"/>
        <v>0</v>
      </c>
      <c r="AB58" s="69">
        <f t="shared" si="65"/>
        <v>160</v>
      </c>
      <c r="AC58" s="69">
        <f t="shared" si="65"/>
        <v>0</v>
      </c>
      <c r="AD58" s="69">
        <f t="shared" si="65"/>
        <v>0</v>
      </c>
      <c r="AE58" s="69">
        <f t="shared" si="65"/>
        <v>0</v>
      </c>
      <c r="AF58" s="45">
        <f>COUNTIF(AF59:AF59,"E")</f>
        <v>0</v>
      </c>
      <c r="AG58" s="70">
        <f t="shared" ref="AG58:AO58" si="66">SUM(AG59:AG59)</f>
        <v>6</v>
      </c>
      <c r="AH58" s="68">
        <f t="shared" si="66"/>
        <v>0</v>
      </c>
      <c r="AI58" s="69">
        <f t="shared" si="66"/>
        <v>0</v>
      </c>
      <c r="AJ58" s="69">
        <f t="shared" si="66"/>
        <v>0</v>
      </c>
      <c r="AK58" s="69">
        <f t="shared" si="66"/>
        <v>0</v>
      </c>
      <c r="AL58" s="69">
        <f t="shared" si="66"/>
        <v>80</v>
      </c>
      <c r="AM58" s="69">
        <f t="shared" si="66"/>
        <v>0</v>
      </c>
      <c r="AN58" s="69">
        <f t="shared" si="66"/>
        <v>0</v>
      </c>
      <c r="AO58" s="69">
        <f t="shared" si="66"/>
        <v>0</v>
      </c>
      <c r="AP58" s="45">
        <f>COUNTIF(AP59:AP67,"E")</f>
        <v>0</v>
      </c>
      <c r="AQ58" s="70">
        <f t="shared" ref="AQ58:AY58" si="67">SUM(AQ59:AQ59)</f>
        <v>3</v>
      </c>
      <c r="AR58" s="68">
        <f t="shared" si="67"/>
        <v>0</v>
      </c>
      <c r="AS58" s="69">
        <f t="shared" si="67"/>
        <v>0</v>
      </c>
      <c r="AT58" s="69">
        <f t="shared" si="67"/>
        <v>0</v>
      </c>
      <c r="AU58" s="69">
        <f t="shared" si="67"/>
        <v>0</v>
      </c>
      <c r="AV58" s="69">
        <f t="shared" si="67"/>
        <v>160</v>
      </c>
      <c r="AW58" s="69">
        <f t="shared" si="67"/>
        <v>0</v>
      </c>
      <c r="AX58" s="69">
        <f t="shared" si="67"/>
        <v>0</v>
      </c>
      <c r="AY58" s="69">
        <f t="shared" si="67"/>
        <v>0</v>
      </c>
      <c r="AZ58" s="45">
        <f>COUNTIF(AZ59:AZ59,"E")</f>
        <v>0</v>
      </c>
      <c r="BA58" s="70">
        <f t="shared" ref="BA58:BI58" si="68">SUM(BA59:BA59)</f>
        <v>6</v>
      </c>
      <c r="BB58" s="68">
        <f t="shared" si="68"/>
        <v>0</v>
      </c>
      <c r="BC58" s="69">
        <f t="shared" si="68"/>
        <v>0</v>
      </c>
      <c r="BD58" s="69">
        <f t="shared" si="68"/>
        <v>0</v>
      </c>
      <c r="BE58" s="69">
        <f t="shared" si="68"/>
        <v>0</v>
      </c>
      <c r="BF58" s="69">
        <f t="shared" si="68"/>
        <v>80</v>
      </c>
      <c r="BG58" s="69">
        <f t="shared" si="68"/>
        <v>0</v>
      </c>
      <c r="BH58" s="69">
        <f t="shared" si="68"/>
        <v>0</v>
      </c>
      <c r="BI58" s="69">
        <f t="shared" si="68"/>
        <v>0</v>
      </c>
      <c r="BJ58" s="45">
        <f>COUNTIF(BJ59:BJ59,"E")</f>
        <v>0</v>
      </c>
      <c r="BK58" s="70">
        <f t="shared" ref="BK58:BS58" si="69">SUM(BK59:BK59)</f>
        <v>3</v>
      </c>
      <c r="BL58" s="68">
        <f t="shared" si="69"/>
        <v>0</v>
      </c>
      <c r="BM58" s="69">
        <f t="shared" si="69"/>
        <v>0</v>
      </c>
      <c r="BN58" s="69">
        <f t="shared" si="69"/>
        <v>0</v>
      </c>
      <c r="BO58" s="69">
        <f t="shared" si="69"/>
        <v>0</v>
      </c>
      <c r="BP58" s="69">
        <f t="shared" si="69"/>
        <v>160</v>
      </c>
      <c r="BQ58" s="69">
        <f t="shared" si="69"/>
        <v>0</v>
      </c>
      <c r="BR58" s="69">
        <f t="shared" si="69"/>
        <v>0</v>
      </c>
      <c r="BS58" s="69">
        <f t="shared" si="69"/>
        <v>0</v>
      </c>
      <c r="BT58" s="45">
        <f>COUNTIF(BT59:BT59,"E")</f>
        <v>0</v>
      </c>
      <c r="BU58" s="70">
        <f>SUM(BU59:BU59)</f>
        <v>6</v>
      </c>
      <c r="BV58" s="71">
        <f>SUM(BV59)</f>
        <v>24</v>
      </c>
    </row>
    <row r="59" spans="1:74" s="19" customFormat="1" ht="12.75" customHeight="1" x14ac:dyDescent="0.2">
      <c r="A59" s="97" t="s">
        <v>142</v>
      </c>
      <c r="B59" s="98" t="s">
        <v>147</v>
      </c>
      <c r="C59" s="99" t="s">
        <v>46</v>
      </c>
      <c r="D59" s="201" t="s">
        <v>30</v>
      </c>
      <c r="E59" s="205">
        <f>SUM(F59:M59)</f>
        <v>640</v>
      </c>
      <c r="F59" s="92">
        <f t="shared" ref="F59:M59" si="70">SUM(N59+X59+AH59+AR59+BB59+BL59)</f>
        <v>0</v>
      </c>
      <c r="G59" s="92">
        <f t="shared" si="70"/>
        <v>0</v>
      </c>
      <c r="H59" s="92">
        <f t="shared" si="70"/>
        <v>0</v>
      </c>
      <c r="I59" s="92">
        <f t="shared" si="70"/>
        <v>0</v>
      </c>
      <c r="J59" s="92">
        <f t="shared" si="70"/>
        <v>640</v>
      </c>
      <c r="K59" s="92">
        <f t="shared" si="70"/>
        <v>0</v>
      </c>
      <c r="L59" s="92">
        <f t="shared" si="70"/>
        <v>0</v>
      </c>
      <c r="M59" s="92">
        <f t="shared" si="70"/>
        <v>0</v>
      </c>
      <c r="N59" s="74"/>
      <c r="O59" s="75"/>
      <c r="P59" s="75"/>
      <c r="Q59" s="75"/>
      <c r="R59" s="75"/>
      <c r="S59" s="75"/>
      <c r="T59" s="75"/>
      <c r="U59" s="72"/>
      <c r="V59" s="234"/>
      <c r="W59" s="60"/>
      <c r="X59" s="74"/>
      <c r="Y59" s="75"/>
      <c r="Z59" s="75"/>
      <c r="AA59" s="75"/>
      <c r="AB59" s="75">
        <v>160</v>
      </c>
      <c r="AC59" s="75"/>
      <c r="AD59" s="75"/>
      <c r="AE59" s="72"/>
      <c r="AF59" s="234" t="s">
        <v>31</v>
      </c>
      <c r="AG59" s="60">
        <v>6</v>
      </c>
      <c r="AH59" s="74"/>
      <c r="AI59" s="75"/>
      <c r="AJ59" s="75"/>
      <c r="AK59" s="75"/>
      <c r="AL59" s="75">
        <v>80</v>
      </c>
      <c r="AM59" s="75"/>
      <c r="AN59" s="75"/>
      <c r="AO59" s="72"/>
      <c r="AP59" s="234" t="s">
        <v>31</v>
      </c>
      <c r="AQ59" s="60">
        <v>3</v>
      </c>
      <c r="AR59" s="74"/>
      <c r="AS59" s="75"/>
      <c r="AT59" s="75"/>
      <c r="AU59" s="75"/>
      <c r="AV59" s="75">
        <v>160</v>
      </c>
      <c r="AW59" s="75"/>
      <c r="AX59" s="75"/>
      <c r="AY59" s="72"/>
      <c r="AZ59" s="234" t="s">
        <v>31</v>
      </c>
      <c r="BA59" s="60">
        <v>6</v>
      </c>
      <c r="BB59" s="74"/>
      <c r="BC59" s="75"/>
      <c r="BD59" s="75"/>
      <c r="BE59" s="75"/>
      <c r="BF59" s="75">
        <v>80</v>
      </c>
      <c r="BG59" s="75"/>
      <c r="BH59" s="75"/>
      <c r="BI59" s="72"/>
      <c r="BJ59" s="234" t="s">
        <v>31</v>
      </c>
      <c r="BK59" s="60">
        <v>3</v>
      </c>
      <c r="BL59" s="74"/>
      <c r="BM59" s="75"/>
      <c r="BN59" s="75"/>
      <c r="BO59" s="75"/>
      <c r="BP59" s="75">
        <v>160</v>
      </c>
      <c r="BQ59" s="75"/>
      <c r="BR59" s="75"/>
      <c r="BS59" s="72"/>
      <c r="BT59" s="234" t="s">
        <v>31</v>
      </c>
      <c r="BU59" s="61">
        <v>6</v>
      </c>
      <c r="BV59" s="58">
        <f>(BU59+BK59+BA59+AQ59+AG59+W59)</f>
        <v>24</v>
      </c>
    </row>
    <row r="60" spans="1:74" s="19" customFormat="1" ht="16.5" customHeight="1" x14ac:dyDescent="0.2">
      <c r="A60" s="102"/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5"/>
    </row>
    <row r="61" spans="1:74" s="47" customFormat="1" ht="25.5" customHeight="1" x14ac:dyDescent="0.2">
      <c r="A61" s="177" t="s">
        <v>99</v>
      </c>
      <c r="B61" s="178" t="s">
        <v>132</v>
      </c>
      <c r="C61" s="81"/>
      <c r="D61" s="200"/>
      <c r="E61" s="202">
        <f t="shared" ref="E61:U61" si="71">SUM(E62:E67)</f>
        <v>260</v>
      </c>
      <c r="F61" s="106">
        <f t="shared" si="71"/>
        <v>120</v>
      </c>
      <c r="G61" s="106">
        <f t="shared" si="71"/>
        <v>15</v>
      </c>
      <c r="H61" s="106">
        <f t="shared" si="71"/>
        <v>0</v>
      </c>
      <c r="I61" s="106">
        <f t="shared" si="71"/>
        <v>75</v>
      </c>
      <c r="J61" s="106">
        <f t="shared" si="71"/>
        <v>50</v>
      </c>
      <c r="K61" s="106">
        <f t="shared" si="71"/>
        <v>0</v>
      </c>
      <c r="L61" s="106">
        <f t="shared" si="71"/>
        <v>0</v>
      </c>
      <c r="M61" s="197">
        <f t="shared" si="71"/>
        <v>0</v>
      </c>
      <c r="N61" s="81">
        <f t="shared" si="71"/>
        <v>0</v>
      </c>
      <c r="O61" s="81">
        <f t="shared" si="71"/>
        <v>0</v>
      </c>
      <c r="P61" s="81">
        <f t="shared" si="71"/>
        <v>0</v>
      </c>
      <c r="Q61" s="81">
        <f t="shared" si="71"/>
        <v>0</v>
      </c>
      <c r="R61" s="81">
        <f t="shared" si="71"/>
        <v>0</v>
      </c>
      <c r="S61" s="81">
        <f t="shared" si="71"/>
        <v>0</v>
      </c>
      <c r="T61" s="81">
        <f t="shared" si="71"/>
        <v>0</v>
      </c>
      <c r="U61" s="81">
        <f t="shared" si="71"/>
        <v>0</v>
      </c>
      <c r="V61" s="45">
        <f>COUNTIF(V62:V67,"E")</f>
        <v>0</v>
      </c>
      <c r="W61" s="70">
        <f t="shared" ref="W61:AE61" si="72">SUM(W62:W67)</f>
        <v>0</v>
      </c>
      <c r="X61" s="81">
        <f t="shared" si="72"/>
        <v>0</v>
      </c>
      <c r="Y61" s="81">
        <f t="shared" si="72"/>
        <v>0</v>
      </c>
      <c r="Z61" s="81">
        <f t="shared" si="72"/>
        <v>0</v>
      </c>
      <c r="AA61" s="81">
        <f t="shared" si="72"/>
        <v>0</v>
      </c>
      <c r="AB61" s="81">
        <f t="shared" si="72"/>
        <v>0</v>
      </c>
      <c r="AC61" s="81">
        <f t="shared" si="72"/>
        <v>0</v>
      </c>
      <c r="AD61" s="81">
        <f t="shared" si="72"/>
        <v>0</v>
      </c>
      <c r="AE61" s="81">
        <f t="shared" si="72"/>
        <v>0</v>
      </c>
      <c r="AF61" s="45">
        <f>COUNTIF(AF62:AF67,"E")</f>
        <v>0</v>
      </c>
      <c r="AG61" s="70">
        <f t="shared" ref="AG61:AO61" si="73">SUM(AG62:AG67)</f>
        <v>0</v>
      </c>
      <c r="AH61" s="81">
        <f t="shared" si="73"/>
        <v>15</v>
      </c>
      <c r="AI61" s="81">
        <f t="shared" si="73"/>
        <v>15</v>
      </c>
      <c r="AJ61" s="81">
        <f t="shared" si="73"/>
        <v>0</v>
      </c>
      <c r="AK61" s="81">
        <f t="shared" si="73"/>
        <v>0</v>
      </c>
      <c r="AL61" s="81">
        <f t="shared" si="73"/>
        <v>0</v>
      </c>
      <c r="AM61" s="81">
        <f t="shared" si="73"/>
        <v>0</v>
      </c>
      <c r="AN61" s="81">
        <f t="shared" si="73"/>
        <v>0</v>
      </c>
      <c r="AO61" s="81">
        <f t="shared" si="73"/>
        <v>0</v>
      </c>
      <c r="AP61" s="45">
        <f>COUNTIF(AP62:AP67,"E")</f>
        <v>0</v>
      </c>
      <c r="AQ61" s="70">
        <f t="shared" ref="AQ61:AY61" si="74">SUM(AQ62:AQ67)</f>
        <v>2</v>
      </c>
      <c r="AR61" s="81">
        <f t="shared" si="74"/>
        <v>15</v>
      </c>
      <c r="AS61" s="81">
        <f t="shared" si="74"/>
        <v>0</v>
      </c>
      <c r="AT61" s="81">
        <f t="shared" si="74"/>
        <v>0</v>
      </c>
      <c r="AU61" s="81">
        <f t="shared" si="74"/>
        <v>15</v>
      </c>
      <c r="AV61" s="81">
        <f t="shared" si="74"/>
        <v>0</v>
      </c>
      <c r="AW61" s="81">
        <f t="shared" si="74"/>
        <v>0</v>
      </c>
      <c r="AX61" s="81">
        <f t="shared" si="74"/>
        <v>0</v>
      </c>
      <c r="AY61" s="81">
        <f t="shared" si="74"/>
        <v>0</v>
      </c>
      <c r="AZ61" s="45">
        <f>COUNTIF(AZ62:AZ67,"E")</f>
        <v>0</v>
      </c>
      <c r="BA61" s="70">
        <f t="shared" ref="BA61:BI61" si="75">SUM(BA62:BA67)</f>
        <v>2</v>
      </c>
      <c r="BB61" s="81">
        <f t="shared" si="75"/>
        <v>30</v>
      </c>
      <c r="BC61" s="81">
        <f t="shared" si="75"/>
        <v>0</v>
      </c>
      <c r="BD61" s="81">
        <f t="shared" si="75"/>
        <v>0</v>
      </c>
      <c r="BE61" s="81">
        <f t="shared" si="75"/>
        <v>60</v>
      </c>
      <c r="BF61" s="81">
        <f t="shared" si="75"/>
        <v>50</v>
      </c>
      <c r="BG61" s="81">
        <f t="shared" si="75"/>
        <v>0</v>
      </c>
      <c r="BH61" s="81">
        <f t="shared" si="75"/>
        <v>0</v>
      </c>
      <c r="BI61" s="81">
        <f t="shared" si="75"/>
        <v>0</v>
      </c>
      <c r="BJ61" s="45">
        <f>COUNTIF(BJ62:BJ67,"E")</f>
        <v>0</v>
      </c>
      <c r="BK61" s="70">
        <f t="shared" ref="BK61:BS61" si="76">SUM(BK62:BK67)</f>
        <v>9</v>
      </c>
      <c r="BL61" s="81">
        <f t="shared" si="76"/>
        <v>60</v>
      </c>
      <c r="BM61" s="81">
        <f t="shared" si="76"/>
        <v>0</v>
      </c>
      <c r="BN61" s="81">
        <f t="shared" si="76"/>
        <v>0</v>
      </c>
      <c r="BO61" s="81">
        <f t="shared" si="76"/>
        <v>0</v>
      </c>
      <c r="BP61" s="81">
        <f t="shared" si="76"/>
        <v>0</v>
      </c>
      <c r="BQ61" s="81">
        <f t="shared" si="76"/>
        <v>0</v>
      </c>
      <c r="BR61" s="81">
        <f t="shared" si="76"/>
        <v>0</v>
      </c>
      <c r="BS61" s="81">
        <f t="shared" si="76"/>
        <v>0</v>
      </c>
      <c r="BT61" s="45">
        <f>COUNTIF(BT62:BT67,"E")</f>
        <v>0</v>
      </c>
      <c r="BU61" s="70">
        <f>SUM(BU62:BU67)</f>
        <v>4</v>
      </c>
      <c r="BV61" s="179">
        <f>SUM(BV62:BV67)</f>
        <v>17</v>
      </c>
    </row>
    <row r="62" spans="1:74" s="19" customFormat="1" ht="12.75" customHeight="1" x14ac:dyDescent="0.2">
      <c r="A62" s="185" t="s">
        <v>105</v>
      </c>
      <c r="B62" s="111" t="s">
        <v>108</v>
      </c>
      <c r="C62" s="166" t="s">
        <v>46</v>
      </c>
      <c r="D62" s="201" t="s">
        <v>30</v>
      </c>
      <c r="E62" s="203">
        <f t="shared" ref="E62:E67" si="77">SUM(F62:M62)</f>
        <v>30</v>
      </c>
      <c r="F62" s="48">
        <f t="shared" ref="F62:M62" si="78">SUM(N62+X62+AH62+AR62+BB62+BL62)</f>
        <v>15</v>
      </c>
      <c r="G62" s="48">
        <f t="shared" si="78"/>
        <v>15</v>
      </c>
      <c r="H62" s="48">
        <f t="shared" si="78"/>
        <v>0</v>
      </c>
      <c r="I62" s="48">
        <f t="shared" si="78"/>
        <v>0</v>
      </c>
      <c r="J62" s="48">
        <f t="shared" si="78"/>
        <v>0</v>
      </c>
      <c r="K62" s="48">
        <f t="shared" si="78"/>
        <v>0</v>
      </c>
      <c r="L62" s="48">
        <f t="shared" si="78"/>
        <v>0</v>
      </c>
      <c r="M62" s="48">
        <f t="shared" si="78"/>
        <v>0</v>
      </c>
      <c r="N62" s="49"/>
      <c r="O62" s="50"/>
      <c r="P62" s="50"/>
      <c r="Q62" s="50"/>
      <c r="R62" s="50"/>
      <c r="S62" s="50"/>
      <c r="T62" s="50"/>
      <c r="U62" s="72"/>
      <c r="V62" s="234"/>
      <c r="W62" s="60"/>
      <c r="X62" s="49"/>
      <c r="Y62" s="50"/>
      <c r="Z62" s="50"/>
      <c r="AA62" s="50"/>
      <c r="AB62" s="50"/>
      <c r="AC62" s="50"/>
      <c r="AD62" s="50"/>
      <c r="AE62" s="72"/>
      <c r="AF62" s="234"/>
      <c r="AG62" s="60"/>
      <c r="AH62" s="49">
        <v>15</v>
      </c>
      <c r="AI62" s="50">
        <v>15</v>
      </c>
      <c r="AJ62" s="50"/>
      <c r="AK62" s="50"/>
      <c r="AL62" s="50"/>
      <c r="AM62" s="50"/>
      <c r="AN62" s="50"/>
      <c r="AO62" s="72"/>
      <c r="AP62" s="234" t="s">
        <v>31</v>
      </c>
      <c r="AQ62" s="144">
        <v>2</v>
      </c>
      <c r="AR62" s="49"/>
      <c r="AS62" s="50"/>
      <c r="AT62" s="50"/>
      <c r="AU62" s="50"/>
      <c r="AV62" s="50"/>
      <c r="AW62" s="50"/>
      <c r="AX62" s="50"/>
      <c r="AY62" s="72"/>
      <c r="AZ62" s="234"/>
      <c r="BA62" s="60"/>
      <c r="BB62" s="49"/>
      <c r="BC62" s="50"/>
      <c r="BD62" s="50"/>
      <c r="BE62" s="50"/>
      <c r="BF62" s="50"/>
      <c r="BG62" s="50"/>
      <c r="BH62" s="50"/>
      <c r="BI62" s="72"/>
      <c r="BJ62" s="234"/>
      <c r="BK62" s="60"/>
      <c r="BL62" s="49"/>
      <c r="BM62" s="50"/>
      <c r="BN62" s="50"/>
      <c r="BO62" s="50"/>
      <c r="BP62" s="50"/>
      <c r="BQ62" s="50"/>
      <c r="BR62" s="50"/>
      <c r="BS62" s="72"/>
      <c r="BT62" s="234"/>
      <c r="BU62" s="61"/>
      <c r="BV62" s="58">
        <f t="shared" ref="BV62:BV67" si="79">(BU62+BK62+BA62+AQ62+AG62+W62)</f>
        <v>2</v>
      </c>
    </row>
    <row r="63" spans="1:74" s="19" customFormat="1" ht="12.75" customHeight="1" x14ac:dyDescent="0.2">
      <c r="A63" s="185" t="s">
        <v>107</v>
      </c>
      <c r="B63" s="111" t="s">
        <v>106</v>
      </c>
      <c r="C63" s="59"/>
      <c r="D63" s="201" t="s">
        <v>30</v>
      </c>
      <c r="E63" s="203">
        <f t="shared" si="77"/>
        <v>30</v>
      </c>
      <c r="F63" s="48">
        <f t="shared" ref="F63:M67" si="80">SUM(N63+X63+AH63+AR63+BB63+BL63)</f>
        <v>15</v>
      </c>
      <c r="G63" s="48">
        <f t="shared" si="80"/>
        <v>0</v>
      </c>
      <c r="H63" s="48">
        <f t="shared" si="80"/>
        <v>0</v>
      </c>
      <c r="I63" s="48">
        <f t="shared" si="80"/>
        <v>15</v>
      </c>
      <c r="J63" s="48">
        <f t="shared" si="80"/>
        <v>0</v>
      </c>
      <c r="K63" s="48">
        <f t="shared" si="80"/>
        <v>0</v>
      </c>
      <c r="L63" s="48">
        <f t="shared" si="80"/>
        <v>0</v>
      </c>
      <c r="M63" s="48">
        <f t="shared" si="80"/>
        <v>0</v>
      </c>
      <c r="N63" s="49"/>
      <c r="O63" s="50"/>
      <c r="P63" s="50"/>
      <c r="Q63" s="50"/>
      <c r="R63" s="50"/>
      <c r="S63" s="50"/>
      <c r="T63" s="50"/>
      <c r="U63" s="72"/>
      <c r="V63" s="234"/>
      <c r="W63" s="60"/>
      <c r="X63" s="49"/>
      <c r="Y63" s="50"/>
      <c r="Z63" s="50"/>
      <c r="AA63" s="50"/>
      <c r="AB63" s="50"/>
      <c r="AC63" s="50"/>
      <c r="AD63" s="50"/>
      <c r="AE63" s="72"/>
      <c r="AF63" s="234"/>
      <c r="AG63" s="239"/>
      <c r="AH63" s="49"/>
      <c r="AI63" s="50"/>
      <c r="AJ63" s="50"/>
      <c r="AK63" s="50"/>
      <c r="AL63" s="50"/>
      <c r="AM63" s="50"/>
      <c r="AN63" s="50"/>
      <c r="AO63" s="72"/>
      <c r="AP63" s="234"/>
      <c r="AQ63" s="109"/>
      <c r="AR63" s="49">
        <v>15</v>
      </c>
      <c r="AS63" s="50"/>
      <c r="AT63" s="50"/>
      <c r="AU63" s="50">
        <v>15</v>
      </c>
      <c r="AV63" s="50"/>
      <c r="AW63" s="50"/>
      <c r="AX63" s="50"/>
      <c r="AY63" s="72"/>
      <c r="AZ63" s="234" t="s">
        <v>31</v>
      </c>
      <c r="BA63" s="60">
        <v>2</v>
      </c>
      <c r="BB63" s="49"/>
      <c r="BC63" s="50"/>
      <c r="BD63" s="50"/>
      <c r="BE63" s="50"/>
      <c r="BF63" s="50"/>
      <c r="BG63" s="50"/>
      <c r="BH63" s="50"/>
      <c r="BI63" s="72"/>
      <c r="BJ63" s="234"/>
      <c r="BK63" s="60"/>
      <c r="BL63" s="49"/>
      <c r="BM63" s="50"/>
      <c r="BN63" s="50"/>
      <c r="BO63" s="50"/>
      <c r="BP63" s="50"/>
      <c r="BQ63" s="50"/>
      <c r="BR63" s="50"/>
      <c r="BS63" s="72"/>
      <c r="BT63" s="234"/>
      <c r="BU63" s="61"/>
      <c r="BV63" s="58">
        <f t="shared" si="79"/>
        <v>2</v>
      </c>
    </row>
    <row r="64" spans="1:74" s="19" customFormat="1" ht="12.75" customHeight="1" x14ac:dyDescent="0.2">
      <c r="A64" s="185" t="s">
        <v>109</v>
      </c>
      <c r="B64" s="111" t="s">
        <v>110</v>
      </c>
      <c r="C64" s="166" t="s">
        <v>46</v>
      </c>
      <c r="D64" s="201" t="s">
        <v>30</v>
      </c>
      <c r="E64" s="203">
        <f t="shared" si="77"/>
        <v>60</v>
      </c>
      <c r="F64" s="48">
        <f t="shared" si="80"/>
        <v>15</v>
      </c>
      <c r="G64" s="48">
        <f t="shared" si="80"/>
        <v>0</v>
      </c>
      <c r="H64" s="48">
        <f t="shared" si="80"/>
        <v>0</v>
      </c>
      <c r="I64" s="48">
        <f t="shared" si="80"/>
        <v>45</v>
      </c>
      <c r="J64" s="48">
        <f t="shared" si="80"/>
        <v>0</v>
      </c>
      <c r="K64" s="48">
        <f t="shared" si="80"/>
        <v>0</v>
      </c>
      <c r="L64" s="48">
        <f t="shared" si="80"/>
        <v>0</v>
      </c>
      <c r="M64" s="48">
        <f t="shared" si="80"/>
        <v>0</v>
      </c>
      <c r="N64" s="49"/>
      <c r="O64" s="50"/>
      <c r="P64" s="50"/>
      <c r="Q64" s="50"/>
      <c r="R64" s="50"/>
      <c r="S64" s="50"/>
      <c r="T64" s="50"/>
      <c r="U64" s="72"/>
      <c r="V64" s="234"/>
      <c r="W64" s="60"/>
      <c r="X64" s="49"/>
      <c r="Y64" s="50"/>
      <c r="Z64" s="50"/>
      <c r="AA64" s="50"/>
      <c r="AB64" s="50"/>
      <c r="AC64" s="50"/>
      <c r="AD64" s="50"/>
      <c r="AE64" s="72"/>
      <c r="AF64" s="234"/>
      <c r="AG64" s="60"/>
      <c r="AH64" s="49"/>
      <c r="AI64" s="50"/>
      <c r="AJ64" s="50"/>
      <c r="AK64" s="50"/>
      <c r="AL64" s="50"/>
      <c r="AM64" s="50"/>
      <c r="AN64" s="50"/>
      <c r="AO64" s="72"/>
      <c r="AP64" s="234"/>
      <c r="AQ64" s="60"/>
      <c r="AR64" s="49"/>
      <c r="AS64" s="50"/>
      <c r="AT64" s="50"/>
      <c r="AU64" s="50"/>
      <c r="AV64" s="50"/>
      <c r="AW64" s="50"/>
      <c r="AX64" s="50"/>
      <c r="AY64" s="72"/>
      <c r="AZ64" s="234"/>
      <c r="BA64" s="60"/>
      <c r="BB64" s="49">
        <v>15</v>
      </c>
      <c r="BC64" s="50"/>
      <c r="BD64" s="50"/>
      <c r="BE64" s="50">
        <v>45</v>
      </c>
      <c r="BF64" s="50"/>
      <c r="BG64" s="50"/>
      <c r="BH64" s="50"/>
      <c r="BI64" s="72"/>
      <c r="BJ64" s="234" t="s">
        <v>31</v>
      </c>
      <c r="BK64" s="60">
        <v>4</v>
      </c>
      <c r="BL64" s="49"/>
      <c r="BM64" s="50"/>
      <c r="BN64" s="50"/>
      <c r="BO64" s="50"/>
      <c r="BP64" s="50"/>
      <c r="BQ64" s="50"/>
      <c r="BR64" s="50"/>
      <c r="BS64" s="72"/>
      <c r="BT64" s="234"/>
      <c r="BU64" s="61"/>
      <c r="BV64" s="58">
        <f t="shared" si="79"/>
        <v>4</v>
      </c>
    </row>
    <row r="65" spans="1:256" s="19" customFormat="1" ht="12.75" customHeight="1" x14ac:dyDescent="0.2">
      <c r="A65" s="185" t="s">
        <v>111</v>
      </c>
      <c r="B65" s="111" t="s">
        <v>112</v>
      </c>
      <c r="C65" s="59" t="s">
        <v>46</v>
      </c>
      <c r="D65" s="201" t="s">
        <v>30</v>
      </c>
      <c r="E65" s="203">
        <f t="shared" si="77"/>
        <v>80</v>
      </c>
      <c r="F65" s="48">
        <f t="shared" si="80"/>
        <v>15</v>
      </c>
      <c r="G65" s="48">
        <f t="shared" si="80"/>
        <v>0</v>
      </c>
      <c r="H65" s="48">
        <f t="shared" si="80"/>
        <v>0</v>
      </c>
      <c r="I65" s="48">
        <f t="shared" si="80"/>
        <v>15</v>
      </c>
      <c r="J65" s="48">
        <f t="shared" si="80"/>
        <v>50</v>
      </c>
      <c r="K65" s="48">
        <f t="shared" si="80"/>
        <v>0</v>
      </c>
      <c r="L65" s="48">
        <f t="shared" si="80"/>
        <v>0</v>
      </c>
      <c r="M65" s="48">
        <f t="shared" si="80"/>
        <v>0</v>
      </c>
      <c r="N65" s="49"/>
      <c r="O65" s="50"/>
      <c r="P65" s="50"/>
      <c r="Q65" s="50"/>
      <c r="R65" s="50"/>
      <c r="S65" s="50"/>
      <c r="T65" s="50"/>
      <c r="U65" s="72"/>
      <c r="V65" s="234"/>
      <c r="W65" s="60"/>
      <c r="X65" s="49"/>
      <c r="Y65" s="50"/>
      <c r="Z65" s="50"/>
      <c r="AA65" s="50"/>
      <c r="AB65" s="50"/>
      <c r="AC65" s="50"/>
      <c r="AD65" s="50"/>
      <c r="AE65" s="72"/>
      <c r="AF65" s="234"/>
      <c r="AG65" s="60"/>
      <c r="AH65" s="49"/>
      <c r="AI65" s="50"/>
      <c r="AJ65" s="50"/>
      <c r="AK65" s="50"/>
      <c r="AL65" s="50"/>
      <c r="AM65" s="50"/>
      <c r="AN65" s="50"/>
      <c r="AO65" s="72"/>
      <c r="AP65" s="234"/>
      <c r="AQ65" s="60"/>
      <c r="AR65" s="49"/>
      <c r="AS65" s="50"/>
      <c r="AT65" s="50"/>
      <c r="AU65" s="50"/>
      <c r="AV65" s="50"/>
      <c r="AW65" s="50"/>
      <c r="AX65" s="50"/>
      <c r="AY65" s="72"/>
      <c r="AZ65" s="234"/>
      <c r="BA65" s="60"/>
      <c r="BB65" s="49">
        <v>15</v>
      </c>
      <c r="BC65" s="50"/>
      <c r="BD65" s="50"/>
      <c r="BE65" s="50">
        <v>15</v>
      </c>
      <c r="BF65" s="50">
        <v>50</v>
      </c>
      <c r="BG65" s="50"/>
      <c r="BH65" s="50"/>
      <c r="BI65" s="72"/>
      <c r="BJ65" s="234" t="s">
        <v>31</v>
      </c>
      <c r="BK65" s="60">
        <v>5</v>
      </c>
      <c r="BL65" s="49"/>
      <c r="BM65" s="50"/>
      <c r="BN65" s="50"/>
      <c r="BO65" s="50"/>
      <c r="BP65" s="50"/>
      <c r="BQ65" s="50"/>
      <c r="BR65" s="50"/>
      <c r="BS65" s="72"/>
      <c r="BT65" s="234"/>
      <c r="BU65" s="61"/>
      <c r="BV65" s="58">
        <f t="shared" si="79"/>
        <v>5</v>
      </c>
    </row>
    <row r="66" spans="1:256" s="19" customFormat="1" ht="14.45" customHeight="1" x14ac:dyDescent="0.2">
      <c r="A66" s="185" t="s">
        <v>113</v>
      </c>
      <c r="B66" s="111" t="s">
        <v>114</v>
      </c>
      <c r="C66" s="59"/>
      <c r="D66" s="201" t="s">
        <v>30</v>
      </c>
      <c r="E66" s="203">
        <f t="shared" si="77"/>
        <v>45</v>
      </c>
      <c r="F66" s="48">
        <f t="shared" si="80"/>
        <v>45</v>
      </c>
      <c r="G66" s="48">
        <f t="shared" si="80"/>
        <v>0</v>
      </c>
      <c r="H66" s="48">
        <f t="shared" si="80"/>
        <v>0</v>
      </c>
      <c r="I66" s="48">
        <f t="shared" si="80"/>
        <v>0</v>
      </c>
      <c r="J66" s="48">
        <f t="shared" si="80"/>
        <v>0</v>
      </c>
      <c r="K66" s="48">
        <f t="shared" si="80"/>
        <v>0</v>
      </c>
      <c r="L66" s="48">
        <f t="shared" si="80"/>
        <v>0</v>
      </c>
      <c r="M66" s="48">
        <f t="shared" si="80"/>
        <v>0</v>
      </c>
      <c r="N66" s="49"/>
      <c r="O66" s="50"/>
      <c r="P66" s="50"/>
      <c r="Q66" s="50"/>
      <c r="R66" s="50"/>
      <c r="S66" s="50"/>
      <c r="T66" s="50"/>
      <c r="U66" s="72"/>
      <c r="V66" s="234"/>
      <c r="W66" s="60"/>
      <c r="X66" s="49"/>
      <c r="Y66" s="50"/>
      <c r="Z66" s="50"/>
      <c r="AA66" s="50"/>
      <c r="AB66" s="50"/>
      <c r="AC66" s="50"/>
      <c r="AD66" s="50"/>
      <c r="AE66" s="72"/>
      <c r="AF66" s="234"/>
      <c r="AG66" s="60"/>
      <c r="AH66" s="49"/>
      <c r="AI66" s="50"/>
      <c r="AJ66" s="50"/>
      <c r="AK66" s="50"/>
      <c r="AL66" s="50"/>
      <c r="AM66" s="50"/>
      <c r="AN66" s="50"/>
      <c r="AO66" s="72"/>
      <c r="AP66" s="234"/>
      <c r="AQ66" s="60"/>
      <c r="AR66" s="49"/>
      <c r="AS66" s="50"/>
      <c r="AT66" s="50"/>
      <c r="AU66" s="50"/>
      <c r="AV66" s="50"/>
      <c r="AW66" s="50"/>
      <c r="AX66" s="50"/>
      <c r="AY66" s="72"/>
      <c r="AZ66" s="234"/>
      <c r="BA66" s="60"/>
      <c r="BB66" s="49"/>
      <c r="BC66" s="50"/>
      <c r="BD66" s="50"/>
      <c r="BE66" s="50"/>
      <c r="BF66" s="50"/>
      <c r="BG66" s="50"/>
      <c r="BH66" s="50"/>
      <c r="BI66" s="72"/>
      <c r="BJ66" s="234"/>
      <c r="BK66" s="60"/>
      <c r="BL66" s="49">
        <v>45</v>
      </c>
      <c r="BM66" s="50"/>
      <c r="BN66" s="50"/>
      <c r="BO66" s="50"/>
      <c r="BP66" s="50"/>
      <c r="BQ66" s="50"/>
      <c r="BR66" s="50"/>
      <c r="BS66" s="72"/>
      <c r="BT66" s="234" t="s">
        <v>31</v>
      </c>
      <c r="BU66" s="61">
        <v>3</v>
      </c>
      <c r="BV66" s="58">
        <f t="shared" si="79"/>
        <v>3</v>
      </c>
    </row>
    <row r="67" spans="1:256" s="19" customFormat="1" ht="12.75" customHeight="1" x14ac:dyDescent="0.2">
      <c r="A67" s="187" t="s">
        <v>136</v>
      </c>
      <c r="B67" s="89" t="s">
        <v>152</v>
      </c>
      <c r="C67" s="59"/>
      <c r="D67" s="201" t="s">
        <v>30</v>
      </c>
      <c r="E67" s="203">
        <f t="shared" si="77"/>
        <v>15</v>
      </c>
      <c r="F67" s="48">
        <f t="shared" si="80"/>
        <v>15</v>
      </c>
      <c r="G67" s="48">
        <f t="shared" si="80"/>
        <v>0</v>
      </c>
      <c r="H67" s="48">
        <f t="shared" si="80"/>
        <v>0</v>
      </c>
      <c r="I67" s="48">
        <f t="shared" si="80"/>
        <v>0</v>
      </c>
      <c r="J67" s="48">
        <f t="shared" si="80"/>
        <v>0</v>
      </c>
      <c r="K67" s="48">
        <f t="shared" si="80"/>
        <v>0</v>
      </c>
      <c r="L67" s="48">
        <f t="shared" si="80"/>
        <v>0</v>
      </c>
      <c r="M67" s="48">
        <f t="shared" si="80"/>
        <v>0</v>
      </c>
      <c r="N67" s="49"/>
      <c r="O67" s="50"/>
      <c r="P67" s="50"/>
      <c r="Q67" s="50"/>
      <c r="R67" s="50"/>
      <c r="S67" s="50"/>
      <c r="T67" s="50"/>
      <c r="U67" s="72"/>
      <c r="V67" s="234"/>
      <c r="W67" s="60"/>
      <c r="X67" s="49"/>
      <c r="Y67" s="50"/>
      <c r="Z67" s="50"/>
      <c r="AA67" s="50"/>
      <c r="AB67" s="50"/>
      <c r="AC67" s="50"/>
      <c r="AD67" s="50"/>
      <c r="AE67" s="72"/>
      <c r="AF67" s="234"/>
      <c r="AG67" s="60"/>
      <c r="AH67" s="49"/>
      <c r="AI67" s="50"/>
      <c r="AJ67" s="50"/>
      <c r="AK67" s="50"/>
      <c r="AL67" s="50"/>
      <c r="AM67" s="50"/>
      <c r="AN67" s="50"/>
      <c r="AO67" s="72"/>
      <c r="AP67" s="234"/>
      <c r="AQ67" s="60"/>
      <c r="AR67" s="49"/>
      <c r="AS67" s="50"/>
      <c r="AT67" s="50"/>
      <c r="AU67" s="50"/>
      <c r="AV67" s="50"/>
      <c r="AW67" s="50"/>
      <c r="AX67" s="50"/>
      <c r="AY67" s="72"/>
      <c r="AZ67" s="234"/>
      <c r="BA67" s="60"/>
      <c r="BB67" s="49"/>
      <c r="BC67" s="50"/>
      <c r="BD67" s="50"/>
      <c r="BE67" s="50"/>
      <c r="BF67" s="50"/>
      <c r="BG67" s="50"/>
      <c r="BH67" s="50"/>
      <c r="BI67" s="72"/>
      <c r="BJ67" s="234"/>
      <c r="BK67" s="60"/>
      <c r="BL67" s="49">
        <v>15</v>
      </c>
      <c r="BM67" s="50"/>
      <c r="BN67" s="50"/>
      <c r="BO67" s="50"/>
      <c r="BP67" s="50"/>
      <c r="BQ67" s="50"/>
      <c r="BR67" s="50"/>
      <c r="BS67" s="72"/>
      <c r="BT67" s="234" t="s">
        <v>31</v>
      </c>
      <c r="BU67" s="61">
        <v>1</v>
      </c>
      <c r="BV67" s="58">
        <f t="shared" si="79"/>
        <v>1</v>
      </c>
    </row>
    <row r="68" spans="1:256" s="19" customFormat="1" ht="16.5" customHeight="1" x14ac:dyDescent="0.2">
      <c r="A68" s="76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9"/>
    </row>
    <row r="69" spans="1:256" s="117" customFormat="1" ht="18" customHeight="1" x14ac:dyDescent="0.2">
      <c r="A69" s="112"/>
      <c r="B69" s="113" t="s">
        <v>115</v>
      </c>
      <c r="C69" s="114"/>
      <c r="D69" s="114"/>
      <c r="E69" s="199">
        <f t="shared" ref="E69:M69" si="81">E61+E33+E19+E9+E58+E54</f>
        <v>2730</v>
      </c>
      <c r="F69" s="115">
        <f t="shared" si="81"/>
        <v>810</v>
      </c>
      <c r="G69" s="115">
        <f t="shared" si="81"/>
        <v>300</v>
      </c>
      <c r="H69" s="115">
        <f t="shared" si="81"/>
        <v>30</v>
      </c>
      <c r="I69" s="115">
        <f t="shared" si="81"/>
        <v>420</v>
      </c>
      <c r="J69" s="115">
        <f t="shared" si="81"/>
        <v>960</v>
      </c>
      <c r="K69" s="115">
        <f t="shared" si="81"/>
        <v>60</v>
      </c>
      <c r="L69" s="115">
        <f t="shared" si="81"/>
        <v>150</v>
      </c>
      <c r="M69" s="198">
        <f t="shared" si="81"/>
        <v>0</v>
      </c>
      <c r="N69" s="116">
        <f t="shared" ref="N69:AS69" si="82">N61+N33+N19+N9+N54+N58</f>
        <v>135</v>
      </c>
      <c r="O69" s="116">
        <f t="shared" si="82"/>
        <v>60</v>
      </c>
      <c r="P69" s="116">
        <f t="shared" si="82"/>
        <v>30</v>
      </c>
      <c r="Q69" s="116">
        <f t="shared" si="82"/>
        <v>105</v>
      </c>
      <c r="R69" s="116">
        <f t="shared" si="82"/>
        <v>45</v>
      </c>
      <c r="S69" s="116">
        <f t="shared" si="82"/>
        <v>0</v>
      </c>
      <c r="T69" s="116">
        <f t="shared" si="82"/>
        <v>30</v>
      </c>
      <c r="U69" s="116">
        <f t="shared" si="82"/>
        <v>0</v>
      </c>
      <c r="V69" s="225">
        <f t="shared" si="82"/>
        <v>4</v>
      </c>
      <c r="W69" s="226">
        <f t="shared" si="82"/>
        <v>30</v>
      </c>
      <c r="X69" s="116">
        <f t="shared" si="82"/>
        <v>150</v>
      </c>
      <c r="Y69" s="116">
        <f t="shared" si="82"/>
        <v>15</v>
      </c>
      <c r="Z69" s="116">
        <f t="shared" si="82"/>
        <v>0</v>
      </c>
      <c r="AA69" s="116">
        <f t="shared" si="82"/>
        <v>60</v>
      </c>
      <c r="AB69" s="116">
        <f t="shared" si="82"/>
        <v>235</v>
      </c>
      <c r="AC69" s="116">
        <f t="shared" si="82"/>
        <v>0</v>
      </c>
      <c r="AD69" s="116">
        <f t="shared" si="82"/>
        <v>30</v>
      </c>
      <c r="AE69" s="116">
        <f t="shared" si="82"/>
        <v>0</v>
      </c>
      <c r="AF69" s="225">
        <f t="shared" si="82"/>
        <v>3</v>
      </c>
      <c r="AG69" s="226">
        <f t="shared" si="82"/>
        <v>30</v>
      </c>
      <c r="AH69" s="226">
        <f t="shared" si="82"/>
        <v>165</v>
      </c>
      <c r="AI69" s="116">
        <f t="shared" si="82"/>
        <v>105</v>
      </c>
      <c r="AJ69" s="116">
        <f t="shared" si="82"/>
        <v>0</v>
      </c>
      <c r="AK69" s="116">
        <f t="shared" si="82"/>
        <v>60</v>
      </c>
      <c r="AL69" s="116">
        <f t="shared" si="82"/>
        <v>125</v>
      </c>
      <c r="AM69" s="116">
        <f t="shared" si="82"/>
        <v>0</v>
      </c>
      <c r="AN69" s="116">
        <f t="shared" si="82"/>
        <v>30</v>
      </c>
      <c r="AO69" s="116">
        <f t="shared" si="82"/>
        <v>0</v>
      </c>
      <c r="AP69" s="225">
        <f t="shared" si="82"/>
        <v>3</v>
      </c>
      <c r="AQ69" s="226">
        <f t="shared" si="82"/>
        <v>30</v>
      </c>
      <c r="AR69" s="116">
        <f t="shared" si="82"/>
        <v>135</v>
      </c>
      <c r="AS69" s="116">
        <f t="shared" si="82"/>
        <v>75</v>
      </c>
      <c r="AT69" s="116">
        <f t="shared" ref="AT69:BV69" si="83">AT61+AT33+AT19+AT9+AT54+AT58</f>
        <v>0</v>
      </c>
      <c r="AU69" s="116">
        <f t="shared" si="83"/>
        <v>45</v>
      </c>
      <c r="AV69" s="116">
        <f t="shared" si="83"/>
        <v>205</v>
      </c>
      <c r="AW69" s="116">
        <f t="shared" si="83"/>
        <v>0</v>
      </c>
      <c r="AX69" s="116">
        <f t="shared" si="83"/>
        <v>30</v>
      </c>
      <c r="AY69" s="116">
        <f t="shared" si="83"/>
        <v>0</v>
      </c>
      <c r="AZ69" s="225">
        <f t="shared" si="83"/>
        <v>4</v>
      </c>
      <c r="BA69" s="226">
        <f t="shared" si="83"/>
        <v>30</v>
      </c>
      <c r="BB69" s="116">
        <f t="shared" si="83"/>
        <v>120</v>
      </c>
      <c r="BC69" s="116">
        <f t="shared" si="83"/>
        <v>30</v>
      </c>
      <c r="BD69" s="116">
        <f t="shared" si="83"/>
        <v>0</v>
      </c>
      <c r="BE69" s="116">
        <f t="shared" si="83"/>
        <v>90</v>
      </c>
      <c r="BF69" s="116">
        <f t="shared" si="83"/>
        <v>160</v>
      </c>
      <c r="BG69" s="116">
        <f t="shared" si="83"/>
        <v>15</v>
      </c>
      <c r="BH69" s="116">
        <f t="shared" si="83"/>
        <v>30</v>
      </c>
      <c r="BI69" s="116">
        <f t="shared" si="83"/>
        <v>0</v>
      </c>
      <c r="BJ69" s="225">
        <f t="shared" si="83"/>
        <v>2</v>
      </c>
      <c r="BK69" s="226">
        <f t="shared" si="83"/>
        <v>30</v>
      </c>
      <c r="BL69" s="226">
        <f t="shared" si="83"/>
        <v>105</v>
      </c>
      <c r="BM69" s="226">
        <f t="shared" si="83"/>
        <v>15</v>
      </c>
      <c r="BN69" s="226">
        <f t="shared" si="83"/>
        <v>0</v>
      </c>
      <c r="BO69" s="226">
        <f t="shared" si="83"/>
        <v>60</v>
      </c>
      <c r="BP69" s="226">
        <f t="shared" si="83"/>
        <v>190</v>
      </c>
      <c r="BQ69" s="226">
        <f t="shared" si="83"/>
        <v>45</v>
      </c>
      <c r="BR69" s="226">
        <f t="shared" si="83"/>
        <v>0</v>
      </c>
      <c r="BS69" s="226">
        <f t="shared" si="83"/>
        <v>0</v>
      </c>
      <c r="BT69" s="226">
        <f t="shared" si="83"/>
        <v>3</v>
      </c>
      <c r="BU69" s="227">
        <f t="shared" si="83"/>
        <v>30</v>
      </c>
      <c r="BV69" s="188">
        <f t="shared" si="83"/>
        <v>180</v>
      </c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  <c r="IT69" s="118"/>
      <c r="IU69" s="118"/>
      <c r="IV69" s="118"/>
    </row>
    <row r="70" spans="1:256" s="19" customFormat="1" ht="14.25" customHeight="1" x14ac:dyDescent="0.2">
      <c r="A70" s="119"/>
      <c r="B70" s="120"/>
      <c r="C70" s="1"/>
      <c r="D70" s="1"/>
      <c r="E70" s="121"/>
      <c r="F70" s="122"/>
      <c r="G70" s="122"/>
      <c r="H70" s="122"/>
      <c r="I70" s="122"/>
      <c r="J70" s="122"/>
      <c r="K70" s="122"/>
      <c r="L70" s="123" t="s">
        <v>116</v>
      </c>
      <c r="M70" s="124"/>
      <c r="N70" s="242">
        <f>N69+O69+P69+Q69+R69+S69+T69+U69</f>
        <v>405</v>
      </c>
      <c r="O70" s="242"/>
      <c r="P70" s="242"/>
      <c r="Q70" s="242"/>
      <c r="R70" s="242"/>
      <c r="S70" s="242"/>
      <c r="T70" s="242"/>
      <c r="U70" s="242"/>
      <c r="V70" s="125"/>
      <c r="W70" s="125"/>
      <c r="X70" s="242">
        <f>X69+Y69+Z69+AA69+AB69+AC69+AD69+AE69</f>
        <v>490</v>
      </c>
      <c r="Y70" s="242"/>
      <c r="Z70" s="242"/>
      <c r="AA70" s="242"/>
      <c r="AB70" s="242"/>
      <c r="AC70" s="242"/>
      <c r="AD70" s="242"/>
      <c r="AE70" s="242"/>
      <c r="AF70" s="125"/>
      <c r="AG70" s="125"/>
      <c r="AH70" s="243">
        <f>AH69+AI69+AJ69+AK69+AL69+AM69+AN69+AO69</f>
        <v>485</v>
      </c>
      <c r="AI70" s="242"/>
      <c r="AJ70" s="242"/>
      <c r="AK70" s="242"/>
      <c r="AL70" s="242"/>
      <c r="AM70" s="242"/>
      <c r="AN70" s="242"/>
      <c r="AO70" s="242"/>
      <c r="AP70" s="125"/>
      <c r="AQ70" s="125"/>
      <c r="AR70" s="242">
        <f>AR69+AS69+AT69+AU69+AV69+AW69+AX69+AY69</f>
        <v>490</v>
      </c>
      <c r="AS70" s="242"/>
      <c r="AT70" s="242"/>
      <c r="AU70" s="242"/>
      <c r="AV70" s="242"/>
      <c r="AW70" s="242"/>
      <c r="AX70" s="242"/>
      <c r="AY70" s="242"/>
      <c r="AZ70" s="125"/>
      <c r="BB70" s="242">
        <f>BB69+BC69+BD69+BE69+BF69+BG69+BH69+BI69</f>
        <v>445</v>
      </c>
      <c r="BC70" s="242"/>
      <c r="BD70" s="242"/>
      <c r="BE70" s="242"/>
      <c r="BF70" s="242"/>
      <c r="BG70" s="242"/>
      <c r="BH70" s="242"/>
      <c r="BI70" s="242"/>
      <c r="BL70" s="243">
        <f>BL69+BM69+BN69+BO69+BP69+BQ69+BR69+BS69</f>
        <v>415</v>
      </c>
      <c r="BM70" s="243"/>
      <c r="BN70" s="243"/>
      <c r="BO70" s="243"/>
      <c r="BP70" s="243"/>
      <c r="BQ70" s="243"/>
      <c r="BR70" s="243"/>
      <c r="BS70" s="243"/>
      <c r="BT70" s="125"/>
      <c r="BU70" s="1"/>
      <c r="BV70" s="105"/>
      <c r="IF70" s="125"/>
      <c r="IG70" s="125"/>
      <c r="IH70" s="125"/>
      <c r="II70" s="125"/>
      <c r="IJ70" s="125"/>
      <c r="IK70" s="125"/>
      <c r="IL70" s="125"/>
      <c r="IM70" s="125"/>
      <c r="IN70" s="125"/>
      <c r="IO70" s="125"/>
      <c r="IP70" s="125"/>
      <c r="IQ70" s="125"/>
      <c r="IR70" s="125"/>
      <c r="IS70" s="125"/>
      <c r="IT70" s="125"/>
      <c r="IU70" s="125"/>
      <c r="IV70" s="125"/>
    </row>
    <row r="71" spans="1:256" s="19" customFormat="1" ht="16.5" customHeight="1" thickBot="1" x14ac:dyDescent="0.25">
      <c r="A71" s="189"/>
      <c r="B71" s="190"/>
      <c r="C71" s="191"/>
      <c r="D71" s="191"/>
      <c r="E71" s="192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3"/>
    </row>
    <row r="72" spans="1:256" s="120" customFormat="1" ht="11.25" customHeight="1" thickTop="1" x14ac:dyDescent="0.2">
      <c r="B72" s="126"/>
      <c r="C72" s="1"/>
      <c r="D72" s="1"/>
      <c r="F72" s="127"/>
      <c r="G72" s="127"/>
      <c r="N72" s="125"/>
      <c r="O72" s="127"/>
      <c r="P72" s="128"/>
      <c r="Q72" s="128"/>
      <c r="R72" s="128"/>
      <c r="S72" s="128"/>
      <c r="T72" s="129"/>
      <c r="U72" s="129"/>
      <c r="V72" s="129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BU72" s="125"/>
    </row>
    <row r="73" spans="1:256" s="120" customFormat="1" ht="13.5" customHeight="1" x14ac:dyDescent="0.2">
      <c r="B73" s="130"/>
      <c r="C73" s="8"/>
      <c r="D73" s="1"/>
      <c r="E73" s="131" t="s">
        <v>23</v>
      </c>
      <c r="F73" s="132" t="s">
        <v>117</v>
      </c>
      <c r="G73" s="125"/>
      <c r="H73" s="126"/>
      <c r="I73" s="125"/>
      <c r="J73" s="125"/>
      <c r="K73" s="133"/>
      <c r="L73" s="133"/>
      <c r="M73" s="133"/>
      <c r="N73" s="133"/>
      <c r="O73" s="133"/>
      <c r="P73" s="6"/>
      <c r="Q73" s="128"/>
      <c r="R73" s="128"/>
      <c r="S73" s="128"/>
      <c r="T73" s="128"/>
      <c r="U73" s="128"/>
      <c r="V73" s="129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BU73" s="125"/>
    </row>
    <row r="74" spans="1:256" s="120" customFormat="1" ht="13.5" customHeight="1" x14ac:dyDescent="0.25">
      <c r="B74" s="130"/>
      <c r="C74" s="8"/>
      <c r="D74" s="1"/>
      <c r="E74" s="134" t="s">
        <v>15</v>
      </c>
      <c r="F74" s="6" t="s">
        <v>118</v>
      </c>
      <c r="G74" s="135"/>
      <c r="H74" s="136"/>
      <c r="O74" s="125"/>
      <c r="P74" s="127"/>
      <c r="Q74" s="128"/>
      <c r="R74" s="128"/>
      <c r="S74" s="128"/>
      <c r="T74" s="128"/>
      <c r="U74" s="129"/>
      <c r="V74" s="129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BU74" s="125"/>
    </row>
    <row r="75" spans="1:256" s="120" customFormat="1" ht="13.5" customHeight="1" x14ac:dyDescent="0.2">
      <c r="B75" s="130"/>
      <c r="C75" s="8"/>
      <c r="D75" s="1"/>
      <c r="E75" s="131" t="s">
        <v>14</v>
      </c>
      <c r="F75" s="132" t="s">
        <v>119</v>
      </c>
      <c r="G75" s="125"/>
      <c r="H75" s="126"/>
      <c r="I75" s="125"/>
      <c r="J75" s="125"/>
      <c r="K75" s="133"/>
      <c r="L75" s="133"/>
      <c r="M75" s="133"/>
      <c r="N75" s="133"/>
      <c r="O75" s="133"/>
      <c r="P75" s="6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</row>
    <row r="76" spans="1:256" s="120" customFormat="1" ht="12" customHeight="1" x14ac:dyDescent="0.2">
      <c r="C76" s="1"/>
      <c r="D76" s="1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BM76" s="128" t="s">
        <v>120</v>
      </c>
      <c r="BN76" s="125"/>
      <c r="BO76" s="125"/>
      <c r="BP76" s="125"/>
      <c r="BQ76" s="125"/>
      <c r="BS76" s="125"/>
      <c r="BT76" s="125"/>
      <c r="BU76" s="125"/>
    </row>
    <row r="77" spans="1:256" s="120" customFormat="1" ht="10.5" customHeight="1" x14ac:dyDescent="0.2">
      <c r="C77" s="1"/>
      <c r="D77" s="1"/>
      <c r="E77" s="1"/>
      <c r="F77" s="125"/>
      <c r="G77" s="126"/>
      <c r="H77" s="125"/>
      <c r="I77" s="125"/>
      <c r="J77" s="133"/>
      <c r="K77" s="133"/>
      <c r="L77" s="133"/>
      <c r="M77" s="133"/>
      <c r="N77" s="133"/>
      <c r="O77" s="6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BU77" s="125"/>
    </row>
    <row r="78" spans="1:256" s="120" customFormat="1" ht="17.25" customHeight="1" x14ac:dyDescent="0.2">
      <c r="C78" s="1"/>
      <c r="D78" s="1"/>
      <c r="E78" s="1"/>
      <c r="F78" s="125"/>
      <c r="G78" s="126"/>
      <c r="H78" s="125"/>
      <c r="I78" s="125"/>
      <c r="J78" s="133"/>
      <c r="K78" s="133"/>
      <c r="L78" s="133"/>
      <c r="M78" s="133"/>
      <c r="N78" s="133"/>
      <c r="O78" s="6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"/>
      <c r="AR78" s="127"/>
      <c r="AS78" s="127"/>
      <c r="AT78" s="1" t="s">
        <v>121</v>
      </c>
      <c r="AU78" s="1"/>
      <c r="AV78" s="1"/>
      <c r="AW78" s="1"/>
      <c r="AX78" s="1"/>
      <c r="AY78" s="1"/>
      <c r="AZ78" s="1"/>
      <c r="BA78" s="1"/>
      <c r="BB78" s="1"/>
      <c r="BC78" s="125"/>
      <c r="BD78" s="125"/>
      <c r="BE78" s="125"/>
      <c r="BF78" s="125"/>
      <c r="BG78" s="125"/>
      <c r="BH78" s="126"/>
      <c r="BI78" s="126"/>
      <c r="BJ78" s="127"/>
      <c r="BK78" s="127"/>
      <c r="BL78" s="127"/>
      <c r="BM78" s="127"/>
      <c r="BN78" s="125"/>
      <c r="BO78" s="125"/>
      <c r="BP78" s="125"/>
      <c r="BQ78" s="127"/>
      <c r="BR78" s="127"/>
      <c r="BS78" s="127"/>
      <c r="BT78" s="127"/>
      <c r="BU78" s="125"/>
    </row>
    <row r="79" spans="1:256" s="120" customFormat="1" ht="27.75" customHeight="1" x14ac:dyDescent="0.2">
      <c r="C79" s="1"/>
      <c r="D79" s="1"/>
      <c r="E79" s="1"/>
      <c r="F79" s="125"/>
      <c r="G79" s="126"/>
      <c r="H79" s="125"/>
      <c r="I79" s="125"/>
      <c r="J79" s="133"/>
      <c r="K79" s="133"/>
      <c r="L79" s="133"/>
      <c r="M79" s="133"/>
      <c r="N79" s="133"/>
      <c r="O79" s="6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7"/>
      <c r="AS79" s="127"/>
      <c r="AT79" s="196" t="s">
        <v>122</v>
      </c>
      <c r="AU79" s="1"/>
      <c r="AV79" s="1"/>
      <c r="AW79" s="1"/>
      <c r="AX79" s="1"/>
      <c r="AY79" s="1"/>
      <c r="AZ79" s="1"/>
      <c r="BA79" s="1"/>
      <c r="BB79" s="1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7"/>
      <c r="BN79" s="125"/>
      <c r="BO79" s="125"/>
      <c r="BP79" s="125"/>
      <c r="BQ79" s="133"/>
      <c r="BR79" s="125"/>
      <c r="BS79" s="125"/>
      <c r="BT79" s="125"/>
      <c r="BU79" s="125"/>
    </row>
    <row r="80" spans="1:256" ht="16.5" customHeight="1" x14ac:dyDescent="0.2"/>
    <row r="81" ht="16.5" customHeight="1" x14ac:dyDescent="0.2"/>
    <row r="82" ht="15.75" customHeight="1" x14ac:dyDescent="0.2"/>
  </sheetData>
  <sheetProtection selectLockedCells="1" selectUnlockedCells="1"/>
  <mergeCells count="18">
    <mergeCell ref="A7:A8"/>
    <mergeCell ref="B7:B8"/>
    <mergeCell ref="F7:M7"/>
    <mergeCell ref="N7:W7"/>
    <mergeCell ref="X7:AG7"/>
    <mergeCell ref="E1:AS1"/>
    <mergeCell ref="BL7:BU7"/>
    <mergeCell ref="N70:U70"/>
    <mergeCell ref="X70:AE70"/>
    <mergeCell ref="AH70:AO70"/>
    <mergeCell ref="AR70:AY70"/>
    <mergeCell ref="BB70:BI70"/>
    <mergeCell ref="BL70:BS70"/>
    <mergeCell ref="AY2:BL4"/>
    <mergeCell ref="E6:M6"/>
    <mergeCell ref="AR7:BA7"/>
    <mergeCell ref="BB7:BK7"/>
    <mergeCell ref="AH7:AQ7"/>
  </mergeCells>
  <printOptions horizontalCentered="1"/>
  <pageMargins left="0.35972222222222222" right="0.12986111111111112" top="0.5" bottom="0.2298611111111111" header="0.51180555555555551" footer="0.51180555555555551"/>
  <pageSetup paperSize="8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Marta Korecka-Szum</cp:lastModifiedBy>
  <dcterms:created xsi:type="dcterms:W3CDTF">2018-03-23T20:16:48Z</dcterms:created>
  <dcterms:modified xsi:type="dcterms:W3CDTF">2019-07-04T07:21:34Z</dcterms:modified>
</cp:coreProperties>
</file>