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achajj\Desktop\N-SIATKI\SIATKI 2018-2019\"/>
    </mc:Choice>
  </mc:AlternateContent>
  <bookViews>
    <workbookView xWindow="0" yWindow="0" windowWidth="28800" windowHeight="12285" tabRatio="446"/>
  </bookViews>
  <sheets>
    <sheet name="PLAN STUDIÓW" sheetId="1" r:id="rId1"/>
    <sheet name="WYB+PPZ" sheetId="2" r:id="rId2"/>
  </sheets>
  <definedNames>
    <definedName name="_xlnm.Print_Area" localSheetId="0">'PLAN STUDIÓW'!$A$1:$CF$86</definedName>
  </definedNames>
  <calcPr calcId="152511"/>
</workbook>
</file>

<file path=xl/calcChain.xml><?xml version="1.0" encoding="utf-8"?>
<calcChain xmlns="http://schemas.openxmlformats.org/spreadsheetml/2006/main">
  <c r="N10" i="1" l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F12" i="1"/>
  <c r="G12" i="1"/>
  <c r="H12" i="1"/>
  <c r="I12" i="1"/>
  <c r="J12" i="1"/>
  <c r="K12" i="1"/>
  <c r="L12" i="1"/>
  <c r="M12" i="1"/>
  <c r="CF12" i="1"/>
  <c r="F13" i="1"/>
  <c r="G13" i="1"/>
  <c r="H13" i="1"/>
  <c r="I13" i="1"/>
  <c r="J13" i="1"/>
  <c r="K13" i="1"/>
  <c r="L13" i="1"/>
  <c r="M13" i="1"/>
  <c r="CF13" i="1"/>
  <c r="F14" i="1"/>
  <c r="G14" i="1"/>
  <c r="H14" i="1"/>
  <c r="I14" i="1"/>
  <c r="J14" i="1"/>
  <c r="K14" i="1"/>
  <c r="L14" i="1"/>
  <c r="M14" i="1"/>
  <c r="CF14" i="1"/>
  <c r="F15" i="1"/>
  <c r="G15" i="1"/>
  <c r="H15" i="1"/>
  <c r="I15" i="1"/>
  <c r="J15" i="1"/>
  <c r="K15" i="1"/>
  <c r="L15" i="1"/>
  <c r="M15" i="1"/>
  <c r="CF15" i="1"/>
  <c r="F16" i="1"/>
  <c r="G16" i="1"/>
  <c r="H16" i="1"/>
  <c r="I16" i="1"/>
  <c r="J16" i="1"/>
  <c r="K16" i="1"/>
  <c r="L16" i="1"/>
  <c r="M16" i="1"/>
  <c r="CF16" i="1"/>
  <c r="F17" i="1"/>
  <c r="G17" i="1"/>
  <c r="H17" i="1"/>
  <c r="I17" i="1"/>
  <c r="J17" i="1"/>
  <c r="K17" i="1"/>
  <c r="L17" i="1"/>
  <c r="M17" i="1"/>
  <c r="CF17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F20" i="1"/>
  <c r="G20" i="1"/>
  <c r="H20" i="1"/>
  <c r="I20" i="1"/>
  <c r="J20" i="1"/>
  <c r="K20" i="1"/>
  <c r="L20" i="1"/>
  <c r="M20" i="1"/>
  <c r="CF20" i="1"/>
  <c r="F21" i="1"/>
  <c r="G21" i="1"/>
  <c r="H21" i="1"/>
  <c r="I21" i="1"/>
  <c r="J21" i="1"/>
  <c r="K21" i="1"/>
  <c r="L21" i="1"/>
  <c r="M21" i="1"/>
  <c r="CF21" i="1"/>
  <c r="F22" i="1"/>
  <c r="G22" i="1"/>
  <c r="H22" i="1"/>
  <c r="I22" i="1"/>
  <c r="J22" i="1"/>
  <c r="K22" i="1"/>
  <c r="L22" i="1"/>
  <c r="M22" i="1"/>
  <c r="CF22" i="1"/>
  <c r="F23" i="1"/>
  <c r="G23" i="1"/>
  <c r="H23" i="1"/>
  <c r="I23" i="1"/>
  <c r="J23" i="1"/>
  <c r="K23" i="1"/>
  <c r="L23" i="1"/>
  <c r="M23" i="1"/>
  <c r="CF23" i="1"/>
  <c r="F24" i="1"/>
  <c r="G24" i="1"/>
  <c r="H24" i="1"/>
  <c r="I24" i="1"/>
  <c r="J24" i="1"/>
  <c r="K24" i="1"/>
  <c r="L24" i="1"/>
  <c r="M24" i="1"/>
  <c r="CF24" i="1"/>
  <c r="F25" i="1"/>
  <c r="G25" i="1"/>
  <c r="H25" i="1"/>
  <c r="I25" i="1"/>
  <c r="J25" i="1"/>
  <c r="K25" i="1"/>
  <c r="L25" i="1"/>
  <c r="M25" i="1"/>
  <c r="CF25" i="1"/>
  <c r="F26" i="1"/>
  <c r="G26" i="1"/>
  <c r="H26" i="1"/>
  <c r="I26" i="1"/>
  <c r="J26" i="1"/>
  <c r="K26" i="1"/>
  <c r="L26" i="1"/>
  <c r="M26" i="1"/>
  <c r="CF26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F29" i="1"/>
  <c r="G29" i="1"/>
  <c r="H29" i="1"/>
  <c r="I29" i="1"/>
  <c r="J29" i="1"/>
  <c r="K29" i="1"/>
  <c r="L29" i="1"/>
  <c r="M29" i="1"/>
  <c r="CF29" i="1"/>
  <c r="F30" i="1"/>
  <c r="G30" i="1"/>
  <c r="H30" i="1"/>
  <c r="I30" i="1"/>
  <c r="J30" i="1"/>
  <c r="K30" i="1"/>
  <c r="L30" i="1"/>
  <c r="M30" i="1"/>
  <c r="CF30" i="1"/>
  <c r="F31" i="1"/>
  <c r="G31" i="1"/>
  <c r="H31" i="1"/>
  <c r="I31" i="1"/>
  <c r="J31" i="1"/>
  <c r="K31" i="1"/>
  <c r="L31" i="1"/>
  <c r="M31" i="1"/>
  <c r="CF31" i="1"/>
  <c r="F32" i="1"/>
  <c r="G32" i="1"/>
  <c r="H32" i="1"/>
  <c r="I32" i="1"/>
  <c r="J32" i="1"/>
  <c r="K32" i="1"/>
  <c r="L32" i="1"/>
  <c r="M32" i="1"/>
  <c r="CF32" i="1"/>
  <c r="F33" i="1"/>
  <c r="G33" i="1"/>
  <c r="H33" i="1"/>
  <c r="I33" i="1"/>
  <c r="J33" i="1"/>
  <c r="K33" i="1"/>
  <c r="L33" i="1"/>
  <c r="M33" i="1"/>
  <c r="CF33" i="1"/>
  <c r="F34" i="1"/>
  <c r="G34" i="1"/>
  <c r="H34" i="1"/>
  <c r="I34" i="1"/>
  <c r="J34" i="1"/>
  <c r="K34" i="1"/>
  <c r="L34" i="1"/>
  <c r="M34" i="1"/>
  <c r="CF34" i="1"/>
  <c r="F35" i="1"/>
  <c r="G35" i="1"/>
  <c r="H35" i="1"/>
  <c r="I35" i="1"/>
  <c r="J35" i="1"/>
  <c r="K35" i="1"/>
  <c r="L35" i="1"/>
  <c r="M35" i="1"/>
  <c r="CF35" i="1"/>
  <c r="F36" i="1"/>
  <c r="G36" i="1"/>
  <c r="H36" i="1"/>
  <c r="I36" i="1"/>
  <c r="J36" i="1"/>
  <c r="K36" i="1"/>
  <c r="L36" i="1"/>
  <c r="M36" i="1"/>
  <c r="CF36" i="1"/>
  <c r="F37" i="1"/>
  <c r="G37" i="1"/>
  <c r="H37" i="1"/>
  <c r="I37" i="1"/>
  <c r="J37" i="1"/>
  <c r="K37" i="1"/>
  <c r="L37" i="1"/>
  <c r="M37" i="1"/>
  <c r="CF37" i="1"/>
  <c r="F38" i="1"/>
  <c r="G38" i="1"/>
  <c r="H38" i="1"/>
  <c r="I38" i="1"/>
  <c r="J38" i="1"/>
  <c r="K38" i="1"/>
  <c r="L38" i="1"/>
  <c r="M38" i="1"/>
  <c r="CF38" i="1"/>
  <c r="F39" i="1"/>
  <c r="G39" i="1"/>
  <c r="H39" i="1"/>
  <c r="I39" i="1"/>
  <c r="J39" i="1"/>
  <c r="K39" i="1"/>
  <c r="L39" i="1"/>
  <c r="M39" i="1"/>
  <c r="CF39" i="1"/>
  <c r="F40" i="1"/>
  <c r="G40" i="1"/>
  <c r="H40" i="1"/>
  <c r="I40" i="1"/>
  <c r="J40" i="1"/>
  <c r="K40" i="1"/>
  <c r="L40" i="1"/>
  <c r="M40" i="1"/>
  <c r="CF40" i="1"/>
  <c r="F41" i="1"/>
  <c r="G41" i="1"/>
  <c r="H41" i="1"/>
  <c r="I41" i="1"/>
  <c r="J41" i="1"/>
  <c r="K41" i="1"/>
  <c r="L41" i="1"/>
  <c r="M41" i="1"/>
  <c r="CF41" i="1"/>
  <c r="F42" i="1"/>
  <c r="G42" i="1"/>
  <c r="H42" i="1"/>
  <c r="I42" i="1"/>
  <c r="J42" i="1"/>
  <c r="K42" i="1"/>
  <c r="L42" i="1"/>
  <c r="M42" i="1"/>
  <c r="CF42" i="1"/>
  <c r="F43" i="1"/>
  <c r="G43" i="1"/>
  <c r="H43" i="1"/>
  <c r="I43" i="1"/>
  <c r="J43" i="1"/>
  <c r="K43" i="1"/>
  <c r="L43" i="1"/>
  <c r="M43" i="1"/>
  <c r="CF43" i="1"/>
  <c r="F44" i="1"/>
  <c r="G44" i="1"/>
  <c r="H44" i="1"/>
  <c r="I44" i="1"/>
  <c r="J44" i="1"/>
  <c r="K44" i="1"/>
  <c r="L44" i="1"/>
  <c r="M44" i="1"/>
  <c r="CF44" i="1"/>
  <c r="F45" i="1"/>
  <c r="G45" i="1"/>
  <c r="H45" i="1"/>
  <c r="I45" i="1"/>
  <c r="J45" i="1"/>
  <c r="K45" i="1"/>
  <c r="L45" i="1"/>
  <c r="M45" i="1"/>
  <c r="CF45" i="1"/>
  <c r="F46" i="1"/>
  <c r="G46" i="1"/>
  <c r="H46" i="1"/>
  <c r="I46" i="1"/>
  <c r="J46" i="1"/>
  <c r="K46" i="1"/>
  <c r="L46" i="1"/>
  <c r="M46" i="1"/>
  <c r="CF46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F49" i="1"/>
  <c r="G49" i="1"/>
  <c r="H49" i="1"/>
  <c r="I49" i="1"/>
  <c r="J49" i="1"/>
  <c r="K49" i="1"/>
  <c r="L49" i="1"/>
  <c r="M49" i="1"/>
  <c r="CF49" i="1"/>
  <c r="F50" i="1"/>
  <c r="G50" i="1"/>
  <c r="H50" i="1"/>
  <c r="I50" i="1"/>
  <c r="J50" i="1"/>
  <c r="K50" i="1"/>
  <c r="L50" i="1"/>
  <c r="M50" i="1"/>
  <c r="CF50" i="1"/>
  <c r="F51" i="1"/>
  <c r="G51" i="1"/>
  <c r="H51" i="1"/>
  <c r="I51" i="1"/>
  <c r="J51" i="1"/>
  <c r="K51" i="1"/>
  <c r="L51" i="1"/>
  <c r="M51" i="1"/>
  <c r="CF51" i="1"/>
  <c r="F52" i="1"/>
  <c r="G52" i="1"/>
  <c r="H52" i="1"/>
  <c r="I52" i="1"/>
  <c r="J52" i="1"/>
  <c r="K52" i="1"/>
  <c r="L52" i="1"/>
  <c r="M52" i="1"/>
  <c r="CF52" i="1"/>
  <c r="F53" i="1"/>
  <c r="G53" i="1"/>
  <c r="H53" i="1"/>
  <c r="I53" i="1"/>
  <c r="J53" i="1"/>
  <c r="K53" i="1"/>
  <c r="L53" i="1"/>
  <c r="M53" i="1"/>
  <c r="CF53" i="1"/>
  <c r="F54" i="1"/>
  <c r="G54" i="1"/>
  <c r="H54" i="1"/>
  <c r="I54" i="1"/>
  <c r="J54" i="1"/>
  <c r="K54" i="1"/>
  <c r="L54" i="1"/>
  <c r="M54" i="1"/>
  <c r="CF54" i="1"/>
  <c r="F55" i="1"/>
  <c r="G55" i="1"/>
  <c r="H55" i="1"/>
  <c r="I55" i="1"/>
  <c r="J55" i="1"/>
  <c r="K55" i="1"/>
  <c r="L55" i="1"/>
  <c r="M55" i="1"/>
  <c r="CF55" i="1"/>
  <c r="F56" i="1"/>
  <c r="G56" i="1"/>
  <c r="H56" i="1"/>
  <c r="I56" i="1"/>
  <c r="J56" i="1"/>
  <c r="K56" i="1"/>
  <c r="L56" i="1"/>
  <c r="M56" i="1"/>
  <c r="CF56" i="1"/>
  <c r="F57" i="1"/>
  <c r="G57" i="1"/>
  <c r="H57" i="1"/>
  <c r="I57" i="1"/>
  <c r="J57" i="1"/>
  <c r="K57" i="1"/>
  <c r="L57" i="1"/>
  <c r="M57" i="1"/>
  <c r="CF57" i="1"/>
  <c r="F58" i="1"/>
  <c r="G58" i="1"/>
  <c r="H58" i="1"/>
  <c r="I58" i="1"/>
  <c r="J58" i="1"/>
  <c r="K58" i="1"/>
  <c r="L58" i="1"/>
  <c r="M58" i="1"/>
  <c r="CF58" i="1"/>
  <c r="F59" i="1"/>
  <c r="G59" i="1"/>
  <c r="H59" i="1"/>
  <c r="I59" i="1"/>
  <c r="J59" i="1"/>
  <c r="K59" i="1"/>
  <c r="L59" i="1"/>
  <c r="M59" i="1"/>
  <c r="CF59" i="1"/>
  <c r="F60" i="1"/>
  <c r="G60" i="1"/>
  <c r="H60" i="1"/>
  <c r="I60" i="1"/>
  <c r="J60" i="1"/>
  <c r="K60" i="1"/>
  <c r="L60" i="1"/>
  <c r="M60" i="1"/>
  <c r="CF60" i="1"/>
  <c r="F61" i="1"/>
  <c r="G61" i="1"/>
  <c r="H61" i="1"/>
  <c r="I61" i="1"/>
  <c r="J61" i="1"/>
  <c r="K61" i="1"/>
  <c r="L61" i="1"/>
  <c r="M61" i="1"/>
  <c r="CF61" i="1"/>
  <c r="F62" i="1"/>
  <c r="G62" i="1"/>
  <c r="H62" i="1"/>
  <c r="I62" i="1"/>
  <c r="J62" i="1"/>
  <c r="K62" i="1"/>
  <c r="L62" i="1"/>
  <c r="M62" i="1"/>
  <c r="CF62" i="1"/>
  <c r="F63" i="1"/>
  <c r="G63" i="1"/>
  <c r="H63" i="1"/>
  <c r="I63" i="1"/>
  <c r="J63" i="1"/>
  <c r="K63" i="1"/>
  <c r="L63" i="1"/>
  <c r="M63" i="1"/>
  <c r="CF63" i="1"/>
  <c r="F64" i="1"/>
  <c r="G64" i="1"/>
  <c r="H64" i="1"/>
  <c r="I64" i="1"/>
  <c r="J64" i="1"/>
  <c r="K64" i="1"/>
  <c r="L64" i="1"/>
  <c r="M64" i="1"/>
  <c r="CF64" i="1"/>
  <c r="F65" i="1"/>
  <c r="G65" i="1"/>
  <c r="H65" i="1"/>
  <c r="I65" i="1"/>
  <c r="J65" i="1"/>
  <c r="K65" i="1"/>
  <c r="L65" i="1"/>
  <c r="M65" i="1"/>
  <c r="CF65" i="1"/>
  <c r="F66" i="1"/>
  <c r="G66" i="1"/>
  <c r="H66" i="1"/>
  <c r="I66" i="1"/>
  <c r="J66" i="1"/>
  <c r="K66" i="1"/>
  <c r="L66" i="1"/>
  <c r="M66" i="1"/>
  <c r="CF66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F69" i="1"/>
  <c r="G69" i="1"/>
  <c r="H69" i="1"/>
  <c r="I69" i="1"/>
  <c r="J69" i="1"/>
  <c r="K69" i="1"/>
  <c r="L69" i="1"/>
  <c r="M69" i="1"/>
  <c r="CF69" i="1"/>
  <c r="F70" i="1"/>
  <c r="G70" i="1"/>
  <c r="H70" i="1"/>
  <c r="I70" i="1"/>
  <c r="J70" i="1"/>
  <c r="K70" i="1"/>
  <c r="L70" i="1"/>
  <c r="M70" i="1"/>
  <c r="CF70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F73" i="1"/>
  <c r="F72" i="1" s="1"/>
  <c r="G73" i="1"/>
  <c r="G72" i="1" s="1"/>
  <c r="H73" i="1"/>
  <c r="H72" i="1" s="1"/>
  <c r="I73" i="1"/>
  <c r="I72" i="1" s="1"/>
  <c r="J73" i="1"/>
  <c r="J72" i="1" s="1"/>
  <c r="K73" i="1"/>
  <c r="K72" i="1" s="1"/>
  <c r="L73" i="1"/>
  <c r="L72" i="1" s="1"/>
  <c r="M73" i="1"/>
  <c r="M72" i="1" s="1"/>
  <c r="CF73" i="1"/>
  <c r="AP72" i="1"/>
  <c r="CB76" i="1" l="1"/>
  <c r="BX76" i="1"/>
  <c r="BT76" i="1"/>
  <c r="BP76" i="1"/>
  <c r="BL76" i="1"/>
  <c r="BH76" i="1"/>
  <c r="BD76" i="1"/>
  <c r="AZ76" i="1"/>
  <c r="AV76" i="1"/>
  <c r="AR76" i="1"/>
  <c r="AN76" i="1"/>
  <c r="AJ76" i="1"/>
  <c r="AF76" i="1"/>
  <c r="AB76" i="1"/>
  <c r="X76" i="1"/>
  <c r="T76" i="1"/>
  <c r="P76" i="1"/>
  <c r="CE76" i="1"/>
  <c r="CA76" i="1"/>
  <c r="BW76" i="1"/>
  <c r="BS76" i="1"/>
  <c r="BO76" i="1"/>
  <c r="BK76" i="1"/>
  <c r="BG76" i="1"/>
  <c r="BC76" i="1"/>
  <c r="AY76" i="1"/>
  <c r="AU76" i="1"/>
  <c r="AQ76" i="1"/>
  <c r="AM76" i="1"/>
  <c r="AI76" i="1"/>
  <c r="AE76" i="1"/>
  <c r="AA76" i="1"/>
  <c r="W76" i="1"/>
  <c r="S76" i="1"/>
  <c r="O76" i="1"/>
  <c r="CD76" i="1"/>
  <c r="BZ76" i="1"/>
  <c r="BV76" i="1"/>
  <c r="BR76" i="1"/>
  <c r="BN76" i="1"/>
  <c r="BJ76" i="1"/>
  <c r="BF76" i="1"/>
  <c r="BB76" i="1"/>
  <c r="AX76" i="1"/>
  <c r="AT76" i="1"/>
  <c r="AP76" i="1"/>
  <c r="AL76" i="1"/>
  <c r="AH76" i="1"/>
  <c r="AD76" i="1"/>
  <c r="Z76" i="1"/>
  <c r="V76" i="1"/>
  <c r="R76" i="1"/>
  <c r="N76" i="1"/>
  <c r="CC76" i="1"/>
  <c r="BY76" i="1"/>
  <c r="BU76" i="1"/>
  <c r="BQ76" i="1"/>
  <c r="BM76" i="1"/>
  <c r="BI76" i="1"/>
  <c r="BE76" i="1"/>
  <c r="BA76" i="1"/>
  <c r="AW76" i="1"/>
  <c r="AS76" i="1"/>
  <c r="AO76" i="1"/>
  <c r="AK76" i="1"/>
  <c r="AG76" i="1"/>
  <c r="AC76" i="1"/>
  <c r="Y76" i="1"/>
  <c r="U76" i="1"/>
  <c r="Q76" i="1"/>
  <c r="CF68" i="1"/>
  <c r="L68" i="1"/>
  <c r="J68" i="1"/>
  <c r="H68" i="1"/>
  <c r="F68" i="1"/>
  <c r="E70" i="1"/>
  <c r="E66" i="1"/>
  <c r="E64" i="1"/>
  <c r="E62" i="1"/>
  <c r="E60" i="1"/>
  <c r="E58" i="1"/>
  <c r="E56" i="1"/>
  <c r="E54" i="1"/>
  <c r="E52" i="1"/>
  <c r="E50" i="1"/>
  <c r="L48" i="1"/>
  <c r="J48" i="1"/>
  <c r="H48" i="1"/>
  <c r="F48" i="1"/>
  <c r="E46" i="1"/>
  <c r="E44" i="1"/>
  <c r="E42" i="1"/>
  <c r="E38" i="1"/>
  <c r="E36" i="1"/>
  <c r="E34" i="1"/>
  <c r="E32" i="1"/>
  <c r="E30" i="1"/>
  <c r="L28" i="1"/>
  <c r="J28" i="1"/>
  <c r="H28" i="1"/>
  <c r="E24" i="1"/>
  <c r="E22" i="1"/>
  <c r="M19" i="1"/>
  <c r="K19" i="1"/>
  <c r="E16" i="1"/>
  <c r="E14" i="1"/>
  <c r="M11" i="1"/>
  <c r="K11" i="1"/>
  <c r="I11" i="1"/>
  <c r="G11" i="1"/>
  <c r="CF28" i="1"/>
  <c r="E40" i="1"/>
  <c r="E26" i="1"/>
  <c r="I19" i="1"/>
  <c r="G19" i="1"/>
  <c r="CF72" i="1"/>
  <c r="E69" i="1"/>
  <c r="M48" i="1"/>
  <c r="K48" i="1"/>
  <c r="I48" i="1"/>
  <c r="G48" i="1"/>
  <c r="CF48" i="1"/>
  <c r="E45" i="1"/>
  <c r="E43" i="1"/>
  <c r="E41" i="1"/>
  <c r="E39" i="1"/>
  <c r="E37" i="1"/>
  <c r="E35" i="1"/>
  <c r="E33" i="1"/>
  <c r="E31" i="1"/>
  <c r="E29" i="1"/>
  <c r="E20" i="1"/>
  <c r="E17" i="1"/>
  <c r="E15" i="1"/>
  <c r="E13" i="1"/>
  <c r="CF11" i="1"/>
  <c r="L11" i="1"/>
  <c r="J11" i="1"/>
  <c r="H11" i="1"/>
  <c r="F11" i="1"/>
  <c r="E73" i="1"/>
  <c r="E72" i="1" s="1"/>
  <c r="M68" i="1"/>
  <c r="K68" i="1"/>
  <c r="I68" i="1"/>
  <c r="G68" i="1"/>
  <c r="E65" i="1"/>
  <c r="E63" i="1"/>
  <c r="E61" i="1"/>
  <c r="E59" i="1"/>
  <c r="E57" i="1"/>
  <c r="E55" i="1"/>
  <c r="E53" i="1"/>
  <c r="E51" i="1"/>
  <c r="E49" i="1"/>
  <c r="M28" i="1"/>
  <c r="K28" i="1"/>
  <c r="I28" i="1"/>
  <c r="G28" i="1"/>
  <c r="F28" i="1"/>
  <c r="E25" i="1"/>
  <c r="E23" i="1"/>
  <c r="E21" i="1"/>
  <c r="CF19" i="1"/>
  <c r="L19" i="1"/>
  <c r="J19" i="1"/>
  <c r="H19" i="1"/>
  <c r="F19" i="1"/>
  <c r="E12" i="1"/>
  <c r="E68" i="1" l="1"/>
  <c r="AH77" i="1"/>
  <c r="I76" i="1"/>
  <c r="CF76" i="1"/>
  <c r="BB77" i="1"/>
  <c r="BL77" i="1"/>
  <c r="AR77" i="1"/>
  <c r="N77" i="1"/>
  <c r="X77" i="1"/>
  <c r="BV77" i="1"/>
  <c r="K76" i="1"/>
  <c r="J76" i="1"/>
  <c r="L76" i="1"/>
  <c r="F76" i="1"/>
  <c r="M76" i="1"/>
  <c r="G76" i="1"/>
  <c r="H76" i="1"/>
  <c r="E28" i="1"/>
  <c r="E48" i="1"/>
  <c r="E11" i="1"/>
  <c r="E19" i="1"/>
  <c r="E3" i="2" l="1"/>
  <c r="E6" i="2" s="1"/>
  <c r="E76" i="1"/>
  <c r="C11" i="2"/>
  <c r="E11" i="2"/>
  <c r="E14" i="2" s="1"/>
  <c r="C3" i="2"/>
  <c r="C6" i="2" s="1"/>
  <c r="F3" i="2" l="1"/>
  <c r="F6" i="2" s="1"/>
  <c r="D11" i="2"/>
  <c r="D14" i="2" s="1"/>
  <c r="C14" i="2"/>
  <c r="F11" i="2"/>
  <c r="F14" i="2" s="1"/>
  <c r="D3" i="2"/>
  <c r="D6" i="2" s="1"/>
</calcChain>
</file>

<file path=xl/sharedStrings.xml><?xml version="1.0" encoding="utf-8"?>
<sst xmlns="http://schemas.openxmlformats.org/spreadsheetml/2006/main" count="257" uniqueCount="108">
  <si>
    <t>Państwowa Wyższa Szkoła Techniczno-Ekonomiczna</t>
  </si>
  <si>
    <t>PLAN STUDIÓW</t>
  </si>
  <si>
    <t>im. ks. Bronisława Markiewicza w Jarosławiu</t>
  </si>
  <si>
    <t xml:space="preserve">Kierunek: </t>
  </si>
  <si>
    <t xml:space="preserve">Stopień studiów - forma studiów: </t>
  </si>
  <si>
    <t>Ogólnie liczba godzin</t>
  </si>
  <si>
    <t>Liczba godzin zajęć w semestrach</t>
  </si>
  <si>
    <t>L.p.</t>
  </si>
  <si>
    <t>Nazwa przedmiotu</t>
  </si>
  <si>
    <t>z tego</t>
  </si>
  <si>
    <t>sem  I</t>
  </si>
  <si>
    <t>sem  II</t>
  </si>
  <si>
    <t>sem  III</t>
  </si>
  <si>
    <t>sem  IV</t>
  </si>
  <si>
    <t>sem  V</t>
  </si>
  <si>
    <t>sem  VI</t>
  </si>
  <si>
    <t>sem  VII</t>
  </si>
  <si>
    <t>PPZ</t>
  </si>
  <si>
    <t>WYB</t>
  </si>
  <si>
    <t>W</t>
  </si>
  <si>
    <t>Ć</t>
  </si>
  <si>
    <t>Lab</t>
  </si>
  <si>
    <t>ZP</t>
  </si>
  <si>
    <t>PZ</t>
  </si>
  <si>
    <t>seminarium</t>
  </si>
  <si>
    <t>Lektorat</t>
  </si>
  <si>
    <t>inne*</t>
  </si>
  <si>
    <t>E-Zoc-Zal</t>
  </si>
  <si>
    <t>ECTS</t>
  </si>
  <si>
    <t>SUMA ECTS</t>
  </si>
  <si>
    <t>A.</t>
  </si>
  <si>
    <t>PRZEDMIOTY  KSZTAŁCENIA 
OGÓLNEGO</t>
  </si>
  <si>
    <t>Język obcy (ang. lub niem.)</t>
  </si>
  <si>
    <t>Komunikacja interpersonalna</t>
  </si>
  <si>
    <t>Ochrona własności intelektualnej</t>
  </si>
  <si>
    <t>Wychowanie fizyczne</t>
  </si>
  <si>
    <t>*</t>
  </si>
  <si>
    <t>B.</t>
  </si>
  <si>
    <t>PRZEDMIOTY  KSZTAŁCENIA  PODSTAWOWEGO</t>
  </si>
  <si>
    <t>Matematyka dyskretna</t>
  </si>
  <si>
    <t>E</t>
  </si>
  <si>
    <t>Matematyka I</t>
  </si>
  <si>
    <t>Matematyka II</t>
  </si>
  <si>
    <t>Metody probabilistyczne i statystyka</t>
  </si>
  <si>
    <t xml:space="preserve">Fizyka </t>
  </si>
  <si>
    <t>Teoria obwodów i sygnałów</t>
  </si>
  <si>
    <t>Podstawy elektroniki i miernictwa</t>
  </si>
  <si>
    <t>C.</t>
  </si>
  <si>
    <t>PRZEDMIOTY  KSZTAŁCENIA KIERUNKOWEGO</t>
  </si>
  <si>
    <t>Algorytmy i struktury danych</t>
  </si>
  <si>
    <t>Aplikacje WWW</t>
  </si>
  <si>
    <t>Architektura systemów komputerowych</t>
  </si>
  <si>
    <t>Bazy danych I</t>
  </si>
  <si>
    <t>&amp;</t>
  </si>
  <si>
    <t>Bazy danych II</t>
  </si>
  <si>
    <t>Elementy logiki i arytmetyki komputera</t>
  </si>
  <si>
    <t>Grafika komputerowa</t>
  </si>
  <si>
    <t>Interakcja człowiek-komputer</t>
  </si>
  <si>
    <t>Inżynieria oprogramowania</t>
  </si>
  <si>
    <t>Metody numeryczne</t>
  </si>
  <si>
    <t>Podstawy programowania</t>
  </si>
  <si>
    <t>Programowanie obiektowe</t>
  </si>
  <si>
    <t>Sieci komputerowe</t>
  </si>
  <si>
    <t>Systemy operacyjne</t>
  </si>
  <si>
    <t>Systemy wbudowane</t>
  </si>
  <si>
    <t>Sztuczna inteligencja</t>
  </si>
  <si>
    <t>Współczesne języki programowania</t>
  </si>
  <si>
    <t>D.</t>
  </si>
  <si>
    <t>PRZEDMIOTY  SPECJALISTYCZNE</t>
  </si>
  <si>
    <t>Blok przedmiotów obieralnych 1 (student wybiera 2)*</t>
  </si>
  <si>
    <t>Blok przedmiotów obieralnych 2 (student wybiera 3)*</t>
  </si>
  <si>
    <t>Blok przedmiotów obieralnych 3 (student wybiera 2)*</t>
  </si>
  <si>
    <t>Blok przedmiotów obieralnych 4 (student wybiera 3)*</t>
  </si>
  <si>
    <t>Blok przedmiotów obieralnych 5 (student wybiera 2)*</t>
  </si>
  <si>
    <t>Blok przedmiotów obieralnych 6 (student wybiera 3)*</t>
  </si>
  <si>
    <t>Blok przedmiotów obieralnych 7 (student wybiera 1)*</t>
  </si>
  <si>
    <t>Blok przedmiotów obieralnych 8 (student wybiera 1)*</t>
  </si>
  <si>
    <t>Projekt zespołowy</t>
  </si>
  <si>
    <t>E.</t>
  </si>
  <si>
    <t>PRZEDMIOTY DYPLOMUJĄCE</t>
  </si>
  <si>
    <t>Seminarium dyplomowe</t>
  </si>
  <si>
    <t>Praca dyplomowa</t>
  </si>
  <si>
    <t>F.</t>
  </si>
  <si>
    <t>PRAKTYKA ZAWODOWA</t>
  </si>
  <si>
    <t>Praktyka zawodowa (3 miesiące)</t>
  </si>
  <si>
    <t>Liczba godzin w semestrze</t>
  </si>
  <si>
    <t xml:space="preserve"> </t>
  </si>
  <si>
    <t xml:space="preserve"> wpisujemy zajęcia w formie projektu, ćwiczeń warsztatowych, samokształcenia</t>
  </si>
  <si>
    <t>wpisujemy &amp; dla przedmiotu praktycznego przygotowania zawodowego</t>
  </si>
  <si>
    <t xml:space="preserve">                                                                         </t>
  </si>
  <si>
    <t>……………………………….</t>
  </si>
  <si>
    <t>Dyrektor Instytutu</t>
  </si>
  <si>
    <t>Przedmioty wybieralne</t>
  </si>
  <si>
    <t>Godziny dydaktyczne</t>
  </si>
  <si>
    <t xml:space="preserve">Liczba </t>
  </si>
  <si>
    <t>%</t>
  </si>
  <si>
    <t>Przedmioty wybieralne:</t>
  </si>
  <si>
    <t>Przedmioty związane z praktycznym przygotowaniem zawodowym</t>
  </si>
  <si>
    <t>Praktyczne przygotowanie zawodowe</t>
  </si>
  <si>
    <t>Instytut Inżynierii Technicznej</t>
  </si>
  <si>
    <t>I stopień - studia stacjonarne - profil praktyczny</t>
  </si>
  <si>
    <t xml:space="preserve">Suma </t>
  </si>
  <si>
    <t xml:space="preserve">Podstawowe pojęcie i problemy zawodowe informatyki </t>
  </si>
  <si>
    <t>Język obcy branżowy</t>
  </si>
  <si>
    <t>Przedmiot ogólnouczelniany do wyboru (etyka, socjologia, filozofia)*</t>
  </si>
  <si>
    <t>Lista przedmiotów obieralnych 1-5 pojawi się w semestrze III, przedmiotów obieralnych 6-8 pojawi się w sem. V.</t>
  </si>
  <si>
    <t xml:space="preserve">Informatyka 2018-2019 </t>
  </si>
  <si>
    <t xml:space="preserve"> Załącznik nr 1 do Uchwały nr 7 /2018 
Rady Instytutu  Inżynierii Technicznej PWSTE z dnia 06.04.2018r.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</si>
</sst>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1" x14ac:knownFonts="1">
    <font>
      <sz val="10"/>
      <name val="Arial CE"/>
      <family val="2"/>
      <charset val="238"/>
    </font>
    <font>
      <sz val="10"/>
      <name val="Arial CE"/>
      <family val="2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28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i/>
      <sz val="9"/>
      <name val="Arial"/>
      <family val="2"/>
      <charset val="238"/>
    </font>
    <font>
      <b/>
      <sz val="10"/>
      <name val="Arial"/>
      <family val="2"/>
      <charset val="238"/>
    </font>
    <font>
      <sz val="14"/>
      <name val="Arial"/>
      <family val="2"/>
      <charset val="238"/>
    </font>
    <font>
      <b/>
      <i/>
      <sz val="14"/>
      <name val="Arial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10"/>
      <color indexed="8"/>
      <name val="Arial CE"/>
      <family val="2"/>
    </font>
    <font>
      <sz val="8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color indexed="10"/>
      <name val="Arial CE"/>
      <family val="2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10"/>
      <name val="Arial CE"/>
      <family val="2"/>
      <charset val="238"/>
    </font>
    <font>
      <sz val="9"/>
      <color indexed="8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i/>
      <sz val="10"/>
      <color indexed="40"/>
      <name val="Arial CE"/>
      <family val="2"/>
      <charset val="238"/>
    </font>
    <font>
      <b/>
      <sz val="9"/>
      <color indexed="10"/>
      <name val="Arial"/>
      <family val="2"/>
      <charset val="238"/>
    </font>
    <font>
      <sz val="10"/>
      <color theme="1"/>
      <name val="Arial CE"/>
      <family val="2"/>
    </font>
    <font>
      <sz val="8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51"/>
        <bgColor indexed="13"/>
      </patternFill>
    </fill>
  </fills>
  <borders count="80">
    <border>
      <left/>
      <right/>
      <top/>
      <bottom/>
      <diagonal/>
    </border>
    <border>
      <left style="thin">
        <color indexed="63"/>
      </left>
      <right style="medium">
        <color indexed="63"/>
      </right>
      <top style="double">
        <color indexed="63"/>
      </top>
      <bottom style="thin">
        <color indexed="63"/>
      </bottom>
      <diagonal/>
    </border>
    <border>
      <left/>
      <right/>
      <top style="double">
        <color indexed="63"/>
      </top>
      <bottom style="thin">
        <color indexed="63"/>
      </bottom>
      <diagonal/>
    </border>
    <border>
      <left style="double">
        <color indexed="63"/>
      </left>
      <right/>
      <top style="double">
        <color indexed="63"/>
      </top>
      <bottom style="thin">
        <color indexed="63"/>
      </bottom>
      <diagonal/>
    </border>
    <border>
      <left/>
      <right style="double">
        <color indexed="63"/>
      </right>
      <top style="double">
        <color indexed="63"/>
      </top>
      <bottom style="thin">
        <color indexed="63"/>
      </bottom>
      <diagonal/>
    </border>
    <border>
      <left style="double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medium">
        <color indexed="63"/>
      </left>
      <right/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double">
        <color indexed="63"/>
      </left>
      <right/>
      <top style="thin">
        <color indexed="63"/>
      </top>
      <bottom/>
      <diagonal/>
    </border>
    <border>
      <left style="medium">
        <color indexed="63"/>
      </left>
      <right style="double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medium">
        <color indexed="63"/>
      </bottom>
      <diagonal/>
    </border>
    <border>
      <left/>
      <right/>
      <top/>
      <bottom style="medium">
        <color indexed="63"/>
      </bottom>
      <diagonal/>
    </border>
    <border>
      <left style="double">
        <color indexed="63"/>
      </left>
      <right style="thin">
        <color indexed="63"/>
      </right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double">
        <color indexed="63"/>
      </left>
      <right/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/>
      <right/>
      <top style="thin">
        <color indexed="63"/>
      </top>
      <bottom style="medium">
        <color indexed="63"/>
      </bottom>
      <diagonal/>
    </border>
    <border>
      <left style="thin">
        <color indexed="63"/>
      </left>
      <right/>
      <top style="thin">
        <color indexed="63"/>
      </top>
      <bottom style="medium">
        <color indexed="63"/>
      </bottom>
      <diagonal/>
    </border>
    <border>
      <left style="medium">
        <color indexed="63"/>
      </left>
      <right style="double">
        <color indexed="63"/>
      </right>
      <top style="thin">
        <color indexed="63"/>
      </top>
      <bottom style="medium">
        <color indexed="63"/>
      </bottom>
      <diagonal/>
    </border>
    <border>
      <left style="double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double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medium">
        <color indexed="63"/>
      </left>
      <right style="double">
        <color indexed="63"/>
      </right>
      <top style="medium">
        <color indexed="63"/>
      </top>
      <bottom style="thin">
        <color indexed="63"/>
      </bottom>
      <diagonal/>
    </border>
    <border>
      <left style="double">
        <color indexed="63"/>
      </left>
      <right/>
      <top style="thin">
        <color indexed="63"/>
      </top>
      <bottom style="hair">
        <color indexed="63"/>
      </bottom>
      <diagonal/>
    </border>
    <border>
      <left style="hair">
        <color indexed="63"/>
      </left>
      <right style="thin">
        <color indexed="63"/>
      </right>
      <top style="thin">
        <color indexed="63"/>
      </top>
      <bottom style="hair">
        <color indexed="63"/>
      </bottom>
      <diagonal/>
    </border>
    <border>
      <left/>
      <right style="thin">
        <color indexed="63"/>
      </right>
      <top style="thin">
        <color indexed="63"/>
      </top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hair">
        <color indexed="63"/>
      </bottom>
      <diagonal/>
    </border>
    <border>
      <left style="thin">
        <color indexed="63"/>
      </left>
      <right style="hair">
        <color indexed="63"/>
      </right>
      <top style="thin">
        <color indexed="63"/>
      </top>
      <bottom style="hair">
        <color indexed="63"/>
      </bottom>
      <diagonal/>
    </border>
    <border>
      <left style="double">
        <color indexed="63"/>
      </left>
      <right style="hair">
        <color indexed="63"/>
      </right>
      <top style="thin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thin">
        <color indexed="63"/>
      </top>
      <bottom style="hair">
        <color indexed="63"/>
      </bottom>
      <diagonal/>
    </border>
    <border>
      <left style="hair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hair">
        <color indexed="63"/>
      </right>
      <top style="thin">
        <color indexed="63"/>
      </top>
      <bottom style="hair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double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double">
        <color indexed="63"/>
      </left>
      <right/>
      <top style="hair">
        <color indexed="63"/>
      </top>
      <bottom style="hair">
        <color indexed="63"/>
      </bottom>
      <diagonal/>
    </border>
    <border>
      <left style="hair">
        <color indexed="63"/>
      </left>
      <right style="thin">
        <color indexed="63"/>
      </right>
      <top style="hair">
        <color indexed="63"/>
      </top>
      <bottom style="hair">
        <color indexed="63"/>
      </bottom>
      <diagonal/>
    </border>
    <border>
      <left/>
      <right style="thin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/>
      <top style="thin">
        <color indexed="63"/>
      </top>
      <bottom style="hair">
        <color indexed="63"/>
      </bottom>
      <diagonal/>
    </border>
    <border>
      <left style="medium">
        <color indexed="63"/>
      </left>
      <right style="thin">
        <color indexed="63"/>
      </right>
      <top/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 style="double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double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3"/>
      </left>
      <right/>
      <top style="thin">
        <color indexed="63"/>
      </top>
      <bottom/>
      <diagonal/>
    </border>
    <border>
      <left style="hair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hair">
        <color indexed="63"/>
      </left>
      <right style="thin">
        <color indexed="63"/>
      </right>
      <top/>
      <bottom style="hair">
        <color indexed="6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3"/>
      </bottom>
      <diagonal/>
    </border>
    <border>
      <left style="hair">
        <color indexed="8"/>
      </left>
      <right style="hair">
        <color indexed="8"/>
      </right>
      <top style="hair">
        <color indexed="63"/>
      </top>
      <bottom style="hair">
        <color indexed="63"/>
      </bottom>
      <diagonal/>
    </border>
    <border>
      <left style="hair">
        <color indexed="8"/>
      </left>
      <right style="hair">
        <color indexed="8"/>
      </right>
      <top style="thin">
        <color indexed="63"/>
      </top>
      <bottom style="hair">
        <color indexed="63"/>
      </bottom>
      <diagonal/>
    </border>
    <border>
      <left style="double">
        <color indexed="63"/>
      </left>
      <right/>
      <top style="hair">
        <color indexed="63"/>
      </top>
      <bottom/>
      <diagonal/>
    </border>
    <border>
      <left style="hair">
        <color indexed="63"/>
      </left>
      <right style="thin">
        <color indexed="63"/>
      </right>
      <top style="hair">
        <color indexed="63"/>
      </top>
      <bottom style="thin">
        <color indexed="63"/>
      </bottom>
      <diagonal/>
    </border>
    <border>
      <left style="hair">
        <color indexed="8"/>
      </left>
      <right style="hair">
        <color indexed="8"/>
      </right>
      <top style="thin">
        <color indexed="63"/>
      </top>
      <bottom style="hair">
        <color indexed="8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 style="thin">
        <color indexed="63"/>
      </bottom>
      <diagonal/>
    </border>
    <border>
      <left style="double">
        <color indexed="63"/>
      </left>
      <right style="hair">
        <color indexed="63"/>
      </right>
      <top style="thin">
        <color indexed="63"/>
      </top>
      <bottom/>
      <diagonal/>
    </border>
    <border>
      <left style="hair">
        <color indexed="63"/>
      </left>
      <right style="hair">
        <color indexed="63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double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/>
      <right style="thin">
        <color indexed="63"/>
      </right>
      <top style="hair">
        <color indexed="63"/>
      </top>
      <bottom/>
      <diagonal/>
    </border>
    <border>
      <left/>
      <right style="thin">
        <color indexed="63"/>
      </right>
      <top/>
      <bottom/>
      <diagonal/>
    </border>
    <border>
      <left/>
      <right style="double">
        <color indexed="63"/>
      </right>
      <top style="thin">
        <color indexed="63"/>
      </top>
      <bottom/>
      <diagonal/>
    </border>
    <border>
      <left style="double">
        <color indexed="63"/>
      </left>
      <right/>
      <top/>
      <bottom/>
      <diagonal/>
    </border>
    <border>
      <left/>
      <right style="double">
        <color indexed="63"/>
      </right>
      <top/>
      <bottom/>
      <diagonal/>
    </border>
    <border>
      <left/>
      <right/>
      <top/>
      <bottom style="thin">
        <color indexed="63"/>
      </bottom>
      <diagonal/>
    </border>
    <border>
      <left/>
      <right style="double">
        <color indexed="63"/>
      </right>
      <top/>
      <bottom style="thin">
        <color indexed="63"/>
      </bottom>
      <diagonal/>
    </border>
    <border>
      <left style="double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/>
      <top/>
      <bottom style="hair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</borders>
  <cellStyleXfs count="2">
    <xf numFmtId="0" fontId="0" fillId="0" borderId="0"/>
    <xf numFmtId="0" fontId="1" fillId="0" borderId="0"/>
  </cellStyleXfs>
  <cellXfs count="255">
    <xf numFmtId="0" fontId="0" fillId="0" borderId="0" xfId="0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5" fillId="0" borderId="0" xfId="0" applyFont="1"/>
    <xf numFmtId="0" fontId="6" fillId="0" borderId="0" xfId="0" applyFont="1" applyAlignment="1"/>
    <xf numFmtId="0" fontId="4" fillId="0" borderId="0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Alignment="1"/>
    <xf numFmtId="0" fontId="8" fillId="0" borderId="0" xfId="0" applyFont="1" applyAlignment="1"/>
    <xf numFmtId="0" fontId="5" fillId="0" borderId="0" xfId="0" applyFont="1" applyAlignment="1"/>
    <xf numFmtId="0" fontId="9" fillId="0" borderId="0" xfId="0" applyFont="1" applyFill="1" applyBorder="1" applyAlignment="1"/>
    <xf numFmtId="0" fontId="10" fillId="0" borderId="0" xfId="0" applyFont="1" applyAlignment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Fill="1" applyBorder="1" applyAlignment="1"/>
    <xf numFmtId="0" fontId="11" fillId="0" borderId="0" xfId="0" applyFont="1" applyAlignment="1"/>
    <xf numFmtId="0" fontId="11" fillId="0" borderId="0" xfId="0" applyFont="1" applyAlignment="1">
      <alignment horizontal="right"/>
    </xf>
    <xf numFmtId="0" fontId="12" fillId="0" borderId="0" xfId="0" applyFont="1" applyFill="1" applyBorder="1" applyAlignme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/>
    <xf numFmtId="0" fontId="2" fillId="0" borderId="2" xfId="0" applyFont="1" applyBorder="1" applyAlignment="1"/>
    <xf numFmtId="0" fontId="2" fillId="0" borderId="2" xfId="0" applyFont="1" applyFill="1" applyBorder="1" applyAlignment="1"/>
    <xf numFmtId="0" fontId="2" fillId="0" borderId="4" xfId="0" applyFont="1" applyFill="1" applyBorder="1" applyAlignment="1"/>
    <xf numFmtId="0" fontId="14" fillId="0" borderId="0" xfId="0" applyFont="1" applyFill="1" applyBorder="1" applyAlignment="1"/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5" fillId="0" borderId="0" xfId="0" applyFont="1" applyFill="1" applyBorder="1" applyAlignment="1"/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/>
    </xf>
    <xf numFmtId="0" fontId="16" fillId="0" borderId="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 textRotation="90"/>
    </xf>
    <xf numFmtId="0" fontId="15" fillId="0" borderId="17" xfId="0" applyFont="1" applyBorder="1" applyAlignment="1">
      <alignment horizontal="center" vertical="center" textRotation="90"/>
    </xf>
    <xf numFmtId="0" fontId="16" fillId="0" borderId="18" xfId="0" applyFont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 textRotation="90"/>
    </xf>
    <xf numFmtId="0" fontId="13" fillId="3" borderId="19" xfId="0" applyFont="1" applyFill="1" applyBorder="1" applyAlignment="1">
      <alignment horizontal="center" vertical="center" textRotation="90"/>
    </xf>
    <xf numFmtId="0" fontId="13" fillId="0" borderId="20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 textRotation="90"/>
    </xf>
    <xf numFmtId="0" fontId="13" fillId="4" borderId="22" xfId="0" applyFont="1" applyFill="1" applyBorder="1" applyAlignment="1">
      <alignment horizontal="center" vertical="center" textRotation="90" wrapText="1"/>
    </xf>
    <xf numFmtId="0" fontId="13" fillId="2" borderId="2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3" borderId="28" xfId="0" applyFont="1" applyFill="1" applyBorder="1" applyAlignment="1">
      <alignment horizontal="center" vertical="center"/>
    </xf>
    <xf numFmtId="0" fontId="13" fillId="4" borderId="2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18" fillId="0" borderId="31" xfId="1" applyFont="1" applyBorder="1" applyAlignment="1">
      <alignment vertical="center"/>
    </xf>
    <xf numFmtId="0" fontId="18" fillId="0" borderId="32" xfId="1" applyFont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5" borderId="26" xfId="0" applyFont="1" applyFill="1" applyBorder="1" applyAlignment="1">
      <alignment horizontal="center"/>
    </xf>
    <xf numFmtId="0" fontId="2" fillId="0" borderId="36" xfId="0" applyFont="1" applyBorder="1" applyAlignment="1">
      <alignment horizontal="center" vertical="center"/>
    </xf>
    <xf numFmtId="0" fontId="2" fillId="5" borderId="27" xfId="0" applyFont="1" applyFill="1" applyBorder="1" applyAlignment="1">
      <alignment horizontal="center"/>
    </xf>
    <xf numFmtId="0" fontId="2" fillId="0" borderId="37" xfId="0" applyFont="1" applyBorder="1" applyAlignment="1">
      <alignment horizontal="center" vertical="center"/>
    </xf>
    <xf numFmtId="0" fontId="19" fillId="3" borderId="27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5" borderId="39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18" fillId="5" borderId="44" xfId="1" applyFont="1" applyFill="1" applyBorder="1" applyAlignment="1">
      <alignment vertical="center" wrapText="1"/>
    </xf>
    <xf numFmtId="0" fontId="18" fillId="5" borderId="45" xfId="1" applyFont="1" applyFill="1" applyBorder="1" applyAlignment="1">
      <alignment horizontal="center" vertical="center" wrapText="1"/>
    </xf>
    <xf numFmtId="0" fontId="1" fillId="5" borderId="46" xfId="1" applyFont="1" applyFill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0" fontId="2" fillId="5" borderId="48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18" fillId="0" borderId="44" xfId="1" applyFont="1" applyBorder="1" applyAlignment="1">
      <alignment vertical="center" wrapText="1"/>
    </xf>
    <xf numFmtId="0" fontId="18" fillId="0" borderId="45" xfId="1" applyFont="1" applyBorder="1" applyAlignment="1">
      <alignment horizontal="center" vertical="center" wrapText="1"/>
    </xf>
    <xf numFmtId="0" fontId="2" fillId="5" borderId="49" xfId="0" applyFont="1" applyFill="1" applyBorder="1" applyAlignment="1">
      <alignment horizontal="center"/>
    </xf>
    <xf numFmtId="0" fontId="18" fillId="5" borderId="44" xfId="1" applyFont="1" applyFill="1" applyBorder="1" applyAlignment="1">
      <alignment horizontal="left" vertical="center" wrapText="1"/>
    </xf>
    <xf numFmtId="0" fontId="2" fillId="3" borderId="50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18" fillId="0" borderId="44" xfId="1" applyFont="1" applyBorder="1" applyAlignment="1">
      <alignment horizontal="left" vertical="center"/>
    </xf>
    <xf numFmtId="0" fontId="18" fillId="0" borderId="45" xfId="1" applyFont="1" applyBorder="1" applyAlignment="1">
      <alignment horizontal="center" vertical="center"/>
    </xf>
    <xf numFmtId="0" fontId="5" fillId="5" borderId="49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52" xfId="0" applyFont="1" applyFill="1" applyBorder="1" applyAlignment="1">
      <alignment horizontal="left"/>
    </xf>
    <xf numFmtId="0" fontId="2" fillId="0" borderId="52" xfId="0" applyFont="1" applyFill="1" applyBorder="1" applyAlignment="1">
      <alignment horizontal="center"/>
    </xf>
    <xf numFmtId="0" fontId="2" fillId="0" borderId="53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left" vertical="center" wrapText="1"/>
    </xf>
    <xf numFmtId="0" fontId="13" fillId="2" borderId="54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3" borderId="41" xfId="0" applyFont="1" applyFill="1" applyBorder="1" applyAlignment="1">
      <alignment horizontal="center" vertical="center"/>
    </xf>
    <xf numFmtId="0" fontId="13" fillId="3" borderId="42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8" fillId="5" borderId="31" xfId="1" applyFont="1" applyFill="1" applyBorder="1" applyAlignment="1">
      <alignment horizontal="left" vertical="center"/>
    </xf>
    <xf numFmtId="0" fontId="18" fillId="5" borderId="32" xfId="1" applyFont="1" applyFill="1" applyBorder="1" applyAlignment="1">
      <alignment horizontal="center" vertical="center"/>
    </xf>
    <xf numFmtId="0" fontId="1" fillId="5" borderId="33" xfId="1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0" fontId="18" fillId="5" borderId="44" xfId="1" applyFont="1" applyFill="1" applyBorder="1" applyAlignment="1">
      <alignment horizontal="left" vertical="center"/>
    </xf>
    <xf numFmtId="0" fontId="18" fillId="5" borderId="45" xfId="1" applyFont="1" applyFill="1" applyBorder="1" applyAlignment="1">
      <alignment horizontal="center" vertical="center"/>
    </xf>
    <xf numFmtId="0" fontId="1" fillId="5" borderId="46" xfId="1" applyFont="1" applyFill="1" applyBorder="1" applyAlignment="1">
      <alignment horizontal="center" vertical="center"/>
    </xf>
    <xf numFmtId="0" fontId="20" fillId="5" borderId="44" xfId="1" applyFont="1" applyFill="1" applyBorder="1" applyAlignment="1">
      <alignment horizontal="left" vertical="center" wrapText="1"/>
    </xf>
    <xf numFmtId="0" fontId="20" fillId="5" borderId="45" xfId="1" applyFont="1" applyFill="1" applyBorder="1" applyAlignment="1">
      <alignment horizontal="center" vertical="center" wrapText="1"/>
    </xf>
    <xf numFmtId="0" fontId="0" fillId="5" borderId="46" xfId="1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 vertical="center"/>
    </xf>
    <xf numFmtId="0" fontId="21" fillId="5" borderId="46" xfId="1" applyFont="1" applyFill="1" applyBorder="1" applyAlignment="1">
      <alignment horizontal="center" vertical="center" wrapText="1"/>
    </xf>
    <xf numFmtId="0" fontId="13" fillId="2" borderId="54" xfId="0" applyFont="1" applyFill="1" applyBorder="1" applyAlignment="1">
      <alignment horizontal="left" vertical="center" wrapText="1"/>
    </xf>
    <xf numFmtId="0" fontId="13" fillId="2" borderId="54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/>
    </xf>
    <xf numFmtId="0" fontId="22" fillId="5" borderId="58" xfId="1" applyFont="1" applyFill="1" applyBorder="1" applyAlignment="1">
      <alignment horizontal="left" vertical="center" wrapText="1"/>
    </xf>
    <xf numFmtId="0" fontId="22" fillId="5" borderId="59" xfId="1" applyFont="1" applyFill="1" applyBorder="1" applyAlignment="1">
      <alignment horizontal="center" vertical="center" wrapText="1"/>
    </xf>
    <xf numFmtId="0" fontId="23" fillId="5" borderId="33" xfId="1" applyFont="1" applyFill="1" applyBorder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/>
    </xf>
    <xf numFmtId="0" fontId="18" fillId="5" borderId="60" xfId="1" applyFont="1" applyFill="1" applyBorder="1" applyAlignment="1">
      <alignment horizontal="center" vertical="center" wrapText="1"/>
    </xf>
    <xf numFmtId="0" fontId="22" fillId="5" borderId="44" xfId="0" applyFont="1" applyFill="1" applyBorder="1" applyAlignment="1">
      <alignment horizontal="left" vertical="center" wrapText="1"/>
    </xf>
    <xf numFmtId="0" fontId="22" fillId="5" borderId="60" xfId="0" applyFont="1" applyFill="1" applyBorder="1" applyAlignment="1">
      <alignment horizontal="center" vertical="center" wrapText="1"/>
    </xf>
    <xf numFmtId="0" fontId="23" fillId="5" borderId="46" xfId="0" applyFont="1" applyFill="1" applyBorder="1" applyAlignment="1">
      <alignment horizontal="center" vertical="center" wrapText="1"/>
    </xf>
    <xf numFmtId="0" fontId="18" fillId="5" borderId="61" xfId="1" applyFont="1" applyFill="1" applyBorder="1" applyAlignment="1">
      <alignment horizontal="center" wrapText="1"/>
    </xf>
    <xf numFmtId="0" fontId="24" fillId="5" borderId="46" xfId="1" applyFont="1" applyFill="1" applyBorder="1" applyAlignment="1">
      <alignment horizontal="center" vertical="center" wrapText="1"/>
    </xf>
    <xf numFmtId="0" fontId="20" fillId="5" borderId="60" xfId="1" applyFont="1" applyFill="1" applyBorder="1" applyAlignment="1">
      <alignment horizontal="center" vertical="center" wrapText="1"/>
    </xf>
    <xf numFmtId="0" fontId="20" fillId="5" borderId="44" xfId="1" applyFont="1" applyFill="1" applyBorder="1" applyAlignment="1">
      <alignment horizontal="left" vertical="center"/>
    </xf>
    <xf numFmtId="0" fontId="20" fillId="5" borderId="60" xfId="1" applyFont="1" applyFill="1" applyBorder="1" applyAlignment="1">
      <alignment horizontal="center" vertical="center"/>
    </xf>
    <xf numFmtId="0" fontId="24" fillId="5" borderId="46" xfId="1" applyFont="1" applyFill="1" applyBorder="1" applyAlignment="1">
      <alignment horizontal="center" vertical="center"/>
    </xf>
    <xf numFmtId="0" fontId="18" fillId="5" borderId="60" xfId="1" applyFont="1" applyFill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0" fillId="5" borderId="63" xfId="1" applyFont="1" applyFill="1" applyBorder="1" applyAlignment="1">
      <alignment horizontal="left" vertical="center"/>
    </xf>
    <xf numFmtId="0" fontId="18" fillId="5" borderId="64" xfId="1" applyFont="1" applyFill="1" applyBorder="1" applyAlignment="1">
      <alignment horizontal="center" wrapText="1"/>
    </xf>
    <xf numFmtId="0" fontId="24" fillId="5" borderId="65" xfId="1" applyFont="1" applyFill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4" fillId="0" borderId="52" xfId="1" applyFont="1" applyFill="1" applyBorder="1" applyAlignment="1">
      <alignment horizontal="left" vertical="center"/>
    </xf>
    <xf numFmtId="0" fontId="24" fillId="0" borderId="52" xfId="1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/>
    </xf>
    <xf numFmtId="0" fontId="3" fillId="0" borderId="52" xfId="0" applyFont="1" applyFill="1" applyBorder="1" applyAlignment="1">
      <alignment horizontal="center"/>
    </xf>
    <xf numFmtId="0" fontId="13" fillId="2" borderId="68" xfId="0" applyFont="1" applyFill="1" applyBorder="1" applyAlignment="1">
      <alignment horizontal="left" vertical="center" wrapText="1"/>
    </xf>
    <xf numFmtId="0" fontId="13" fillId="2" borderId="68" xfId="0" applyFont="1" applyFill="1" applyBorder="1" applyAlignment="1">
      <alignment horizontal="center" vertical="center" wrapText="1"/>
    </xf>
    <xf numFmtId="0" fontId="18" fillId="5" borderId="32" xfId="1" applyFont="1" applyFill="1" applyBorder="1" applyAlignment="1">
      <alignment horizontal="center" wrapText="1"/>
    </xf>
    <xf numFmtId="0" fontId="2" fillId="0" borderId="69" xfId="0" applyFont="1" applyBorder="1" applyAlignment="1">
      <alignment horizontal="center" vertical="center"/>
    </xf>
    <xf numFmtId="0" fontId="20" fillId="5" borderId="44" xfId="1" applyFont="1" applyFill="1" applyBorder="1" applyAlignment="1">
      <alignment horizontal="left" wrapText="1"/>
    </xf>
    <xf numFmtId="0" fontId="20" fillId="5" borderId="63" xfId="1" applyFont="1" applyFill="1" applyBorder="1" applyAlignment="1">
      <alignment horizontal="left" wrapText="1"/>
    </xf>
    <xf numFmtId="0" fontId="24" fillId="5" borderId="65" xfId="1" applyFont="1" applyFill="1" applyBorder="1" applyAlignment="1">
      <alignment horizontal="center" wrapText="1"/>
    </xf>
    <xf numFmtId="0" fontId="2" fillId="0" borderId="35" xfId="0" applyFont="1" applyBorder="1" applyAlignment="1">
      <alignment horizontal="center"/>
    </xf>
    <xf numFmtId="0" fontId="25" fillId="0" borderId="31" xfId="0" applyFont="1" applyBorder="1" applyAlignment="1">
      <alignment horizontal="left"/>
    </xf>
    <xf numFmtId="0" fontId="25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2" fillId="3" borderId="56" xfId="0" applyFont="1" applyFill="1" applyBorder="1" applyAlignment="1">
      <alignment horizontal="center"/>
    </xf>
    <xf numFmtId="0" fontId="2" fillId="3" borderId="40" xfId="0" applyFont="1" applyFill="1" applyBorder="1" applyAlignment="1">
      <alignment horizontal="center"/>
    </xf>
    <xf numFmtId="0" fontId="2" fillId="3" borderId="41" xfId="0" applyFont="1" applyFill="1" applyBorder="1" applyAlignment="1">
      <alignment horizontal="center"/>
    </xf>
    <xf numFmtId="0" fontId="2" fillId="3" borderId="42" xfId="0" applyFont="1" applyFill="1" applyBorder="1" applyAlignment="1">
      <alignment horizontal="center"/>
    </xf>
    <xf numFmtId="0" fontId="2" fillId="0" borderId="69" xfId="0" applyFont="1" applyBorder="1" applyAlignment="1">
      <alignment horizontal="center"/>
    </xf>
    <xf numFmtId="0" fontId="25" fillId="0" borderId="44" xfId="0" applyFont="1" applyBorder="1" applyAlignment="1">
      <alignment horizontal="left"/>
    </xf>
    <xf numFmtId="0" fontId="25" fillId="0" borderId="70" xfId="0" applyFont="1" applyBorder="1" applyAlignment="1">
      <alignment horizontal="center"/>
    </xf>
    <xf numFmtId="0" fontId="3" fillId="0" borderId="65" xfId="0" applyFont="1" applyBorder="1" applyAlignment="1">
      <alignment horizontal="center"/>
    </xf>
    <xf numFmtId="0" fontId="14" fillId="0" borderId="52" xfId="0" applyFont="1" applyFill="1" applyBorder="1" applyAlignment="1"/>
    <xf numFmtId="0" fontId="14" fillId="0" borderId="52" xfId="0" applyFont="1" applyFill="1" applyBorder="1" applyAlignment="1">
      <alignment horizontal="center"/>
    </xf>
    <xf numFmtId="0" fontId="3" fillId="0" borderId="37" xfId="0" applyFont="1" applyBorder="1" applyAlignment="1">
      <alignment horizontal="left" vertical="center"/>
    </xf>
    <xf numFmtId="0" fontId="3" fillId="0" borderId="71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center"/>
    </xf>
    <xf numFmtId="0" fontId="2" fillId="0" borderId="72" xfId="0" applyFont="1" applyFill="1" applyBorder="1" applyAlignment="1">
      <alignment horizontal="center"/>
    </xf>
    <xf numFmtId="0" fontId="2" fillId="0" borderId="7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74" xfId="0" applyFont="1" applyFill="1" applyBorder="1" applyAlignment="1">
      <alignment horizontal="center"/>
    </xf>
    <xf numFmtId="0" fontId="2" fillId="0" borderId="75" xfId="0" applyFont="1" applyFill="1" applyBorder="1" applyAlignment="1">
      <alignment horizontal="center"/>
    </xf>
    <xf numFmtId="0" fontId="2" fillId="0" borderId="76" xfId="0" applyFont="1" applyFill="1" applyBorder="1" applyAlignment="1">
      <alignment horizontal="center"/>
    </xf>
    <xf numFmtId="0" fontId="13" fillId="6" borderId="77" xfId="0" applyFont="1" applyFill="1" applyBorder="1" applyAlignment="1">
      <alignment horizontal="center" vertical="center"/>
    </xf>
    <xf numFmtId="0" fontId="13" fillId="6" borderId="78" xfId="0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center" vertical="center"/>
    </xf>
    <xf numFmtId="0" fontId="26" fillId="6" borderId="79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52" xfId="0" applyFont="1" applyBorder="1" applyAlignment="1">
      <alignment horizontal="right" vertical="center"/>
    </xf>
    <xf numFmtId="0" fontId="13" fillId="0" borderId="75" xfId="0" applyFont="1" applyBorder="1" applyAlignment="1">
      <alignment horizontal="right" vertical="center"/>
    </xf>
    <xf numFmtId="0" fontId="2" fillId="0" borderId="0" xfId="0" applyFont="1" applyAlignment="1"/>
    <xf numFmtId="0" fontId="2" fillId="0" borderId="0" xfId="0" applyFont="1"/>
    <xf numFmtId="0" fontId="14" fillId="0" borderId="0" xfId="0" applyFont="1"/>
    <xf numFmtId="0" fontId="14" fillId="0" borderId="0" xfId="0" applyFont="1" applyAlignment="1"/>
    <xf numFmtId="0" fontId="2" fillId="0" borderId="0" xfId="0" applyFont="1" applyBorder="1" applyAlignment="1"/>
    <xf numFmtId="0" fontId="2" fillId="0" borderId="0" xfId="0" applyFont="1" applyFill="1" applyBorder="1" applyAlignment="1"/>
    <xf numFmtId="0" fontId="2" fillId="0" borderId="0" xfId="0" applyFont="1" applyAlignment="1">
      <alignment horizontal="center"/>
    </xf>
    <xf numFmtId="0" fontId="13" fillId="0" borderId="0" xfId="0" applyFont="1" applyBorder="1" applyAlignment="1"/>
    <xf numFmtId="0" fontId="1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13" fillId="0" borderId="0" xfId="0" applyFont="1" applyBorder="1" applyAlignment="1">
      <alignment horizontal="left"/>
    </xf>
    <xf numFmtId="0" fontId="5" fillId="0" borderId="0" xfId="0" applyFont="1" applyBorder="1"/>
    <xf numFmtId="0" fontId="13" fillId="0" borderId="0" xfId="0" applyFont="1" applyBorder="1"/>
    <xf numFmtId="0" fontId="1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3" fillId="0" borderId="0" xfId="0" applyFont="1" applyAlignment="1"/>
    <xf numFmtId="0" fontId="5" fillId="0" borderId="27" xfId="0" applyFont="1" applyFill="1" applyBorder="1" applyAlignment="1">
      <alignment horizontal="center"/>
    </xf>
    <xf numFmtId="164" fontId="5" fillId="0" borderId="27" xfId="0" applyNumberFormat="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5" fillId="8" borderId="27" xfId="0" applyFont="1" applyFill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0" fontId="0" fillId="0" borderId="0" xfId="0" applyFill="1"/>
    <xf numFmtId="0" fontId="0" fillId="0" borderId="27" xfId="0" applyBorder="1" applyAlignment="1">
      <alignment horizontal="center" vertical="center"/>
    </xf>
    <xf numFmtId="0" fontId="28" fillId="6" borderId="79" xfId="0" applyFont="1" applyFill="1" applyBorder="1" applyAlignment="1">
      <alignment horizontal="center" vertical="center"/>
    </xf>
    <xf numFmtId="2" fontId="0" fillId="0" borderId="27" xfId="0" applyNumberFormat="1" applyBorder="1" applyAlignment="1">
      <alignment horizontal="center" vertical="center"/>
    </xf>
    <xf numFmtId="0" fontId="29" fillId="5" borderId="44" xfId="1" applyFont="1" applyFill="1" applyBorder="1" applyAlignment="1">
      <alignment horizontal="left" vertical="center" wrapText="1"/>
    </xf>
    <xf numFmtId="0" fontId="18" fillId="0" borderId="44" xfId="1" applyFont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13" fillId="6" borderId="27" xfId="0" applyFont="1" applyFill="1" applyBorder="1" applyAlignment="1">
      <alignment horizontal="center" vertical="center"/>
    </xf>
    <xf numFmtId="0" fontId="20" fillId="5" borderId="44" xfId="1" applyFont="1" applyFill="1" applyBorder="1" applyAlignment="1">
      <alignment horizontal="left" vertical="center" wrapText="1"/>
    </xf>
    <xf numFmtId="0" fontId="18" fillId="5" borderId="31" xfId="1" applyFont="1" applyFill="1" applyBorder="1" applyAlignment="1">
      <alignment horizontal="left" wrapText="1"/>
    </xf>
    <xf numFmtId="0" fontId="30" fillId="0" borderId="0" xfId="0" applyFont="1" applyFill="1" applyBorder="1" applyAlignment="1">
      <alignment horizontal="left" wrapText="1"/>
    </xf>
    <xf numFmtId="0" fontId="13" fillId="2" borderId="3" xfId="0" applyFont="1" applyFill="1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10" fillId="8" borderId="27" xfId="0" applyFont="1" applyFill="1" applyBorder="1" applyAlignment="1">
      <alignment horizontal="center" vertical="center"/>
    </xf>
    <xf numFmtId="0" fontId="10" fillId="8" borderId="27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wrapText="1"/>
    </xf>
  </cellXfs>
  <cellStyles count="2">
    <cellStyle name="Normalny" xfId="0" builtinId="0"/>
    <cellStyle name="Normalny_Arkusz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IV89"/>
  <sheetViews>
    <sheetView showGridLines="0" tabSelected="1" topLeftCell="A14" zoomScaleNormal="100" workbookViewId="0">
      <selection activeCell="A39" sqref="A39:XFD39"/>
    </sheetView>
  </sheetViews>
  <sheetFormatPr defaultColWidth="9.140625" defaultRowHeight="12" x14ac:dyDescent="0.2"/>
  <cols>
    <col min="1" max="1" width="3.28515625" style="1" customWidth="1"/>
    <col min="2" max="2" width="38.7109375" style="2" customWidth="1"/>
    <col min="3" max="4" width="3.7109375" style="3" customWidth="1"/>
    <col min="5" max="5" width="6.5703125" style="3" hidden="1" customWidth="1"/>
    <col min="6" max="13" width="4.85546875" style="3" hidden="1" customWidth="1"/>
    <col min="14" max="14" width="6.140625" style="4" customWidth="1"/>
    <col min="15" max="15" width="4.7109375" style="4" customWidth="1"/>
    <col min="16" max="21" width="3.5703125" style="4" customWidth="1"/>
    <col min="22" max="22" width="2.5703125" style="4" customWidth="1"/>
    <col min="23" max="23" width="3.140625" style="4" customWidth="1"/>
    <col min="24" max="24" width="5.85546875" style="4" customWidth="1"/>
    <col min="25" max="25" width="3.5703125" style="4" customWidth="1"/>
    <col min="26" max="26" width="4.5703125" style="4" customWidth="1"/>
    <col min="27" max="31" width="3.5703125" style="4" customWidth="1"/>
    <col min="32" max="32" width="2.5703125" style="4" customWidth="1"/>
    <col min="33" max="33" width="3" style="4" customWidth="1"/>
    <col min="34" max="34" width="4.7109375" style="4" customWidth="1"/>
    <col min="35" max="35" width="3.5703125" style="4" customWidth="1"/>
    <col min="36" max="36" width="3.85546875" style="4" customWidth="1"/>
    <col min="37" max="41" width="3.5703125" style="4" customWidth="1"/>
    <col min="42" max="42" width="2.5703125" style="4" customWidth="1"/>
    <col min="43" max="43" width="3" style="4" customWidth="1"/>
    <col min="44" max="44" width="4.7109375" style="4" customWidth="1"/>
    <col min="45" max="45" width="3.5703125" style="4" customWidth="1"/>
    <col min="46" max="46" width="4.28515625" style="4" customWidth="1"/>
    <col min="47" max="51" width="3.5703125" style="4" customWidth="1"/>
    <col min="52" max="52" width="2.5703125" style="4" customWidth="1"/>
    <col min="53" max="53" width="4.85546875" style="4" customWidth="1"/>
    <col min="54" max="54" width="6.5703125" style="4" customWidth="1"/>
    <col min="55" max="55" width="3.5703125" style="4" customWidth="1"/>
    <col min="56" max="57" width="4.7109375" style="4" customWidth="1"/>
    <col min="58" max="61" width="3.5703125" style="4" customWidth="1"/>
    <col min="62" max="62" width="2.5703125" style="4" customWidth="1"/>
    <col min="63" max="66" width="3.5703125" style="4" customWidth="1"/>
    <col min="67" max="67" width="5" style="4" customWidth="1"/>
    <col min="68" max="68" width="4.7109375" style="4" customWidth="1"/>
    <col min="69" max="71" width="3.5703125" style="4" customWidth="1"/>
    <col min="72" max="72" width="2.5703125" style="4" customWidth="1"/>
    <col min="73" max="73" width="3.28515625" style="4" customWidth="1"/>
    <col min="74" max="76" width="3.5703125" style="4" customWidth="1"/>
    <col min="77" max="77" width="4.28515625" style="4" customWidth="1"/>
    <col min="78" max="81" width="3.5703125" style="4" customWidth="1"/>
    <col min="82" max="82" width="2.5703125" style="4" customWidth="1"/>
    <col min="83" max="83" width="3.7109375" style="4" customWidth="1"/>
    <col min="84" max="84" width="4.28515625" style="4" customWidth="1"/>
    <col min="85" max="16384" width="9.140625" style="4"/>
  </cols>
  <sheetData>
    <row r="1" spans="1:84" ht="35.25" x14ac:dyDescent="0.5">
      <c r="A1" s="5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8"/>
      <c r="P1" s="9"/>
      <c r="Q1" s="9"/>
      <c r="R1" s="9"/>
      <c r="S1" s="10" t="s">
        <v>1</v>
      </c>
      <c r="T1" s="9"/>
      <c r="U1" s="9"/>
      <c r="V1" s="9"/>
      <c r="W1" s="9"/>
      <c r="X1" s="8"/>
      <c r="Y1" s="8"/>
      <c r="Z1" s="8"/>
      <c r="AA1" s="9"/>
      <c r="AB1" s="9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</row>
    <row r="2" spans="1:84" ht="18" customHeight="1" x14ac:dyDescent="0.25">
      <c r="A2" s="11" t="s">
        <v>2</v>
      </c>
      <c r="B2" s="9"/>
      <c r="C2" s="12"/>
      <c r="D2" s="12"/>
      <c r="E2" s="7"/>
      <c r="F2" s="7"/>
      <c r="G2" s="7"/>
      <c r="H2" s="7"/>
      <c r="I2" s="7"/>
      <c r="J2" s="7"/>
      <c r="K2" s="7"/>
      <c r="L2" s="7"/>
      <c r="M2" s="7"/>
      <c r="N2" s="8"/>
      <c r="O2" s="8"/>
      <c r="S2" s="8"/>
      <c r="T2" s="8" t="s">
        <v>3</v>
      </c>
      <c r="U2" s="8"/>
      <c r="V2" s="8"/>
      <c r="W2" s="5" t="s">
        <v>106</v>
      </c>
      <c r="Y2" s="8"/>
      <c r="AC2" s="13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BM2" s="8"/>
      <c r="BN2" s="8"/>
      <c r="BO2" s="240" t="s">
        <v>107</v>
      </c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8"/>
      <c r="CD2" s="8"/>
      <c r="CE2" s="8"/>
    </row>
    <row r="3" spans="1:84" ht="21.75" customHeight="1" x14ac:dyDescent="0.25">
      <c r="A3" s="14" t="s">
        <v>99</v>
      </c>
      <c r="B3" s="15"/>
      <c r="C3" s="12"/>
      <c r="D3" s="12"/>
      <c r="E3" s="7"/>
      <c r="F3" s="7"/>
      <c r="G3" s="7"/>
      <c r="H3" s="7"/>
      <c r="I3" s="7"/>
      <c r="J3" s="7"/>
      <c r="K3" s="7"/>
      <c r="L3" s="7"/>
      <c r="M3" s="7"/>
      <c r="N3" s="8"/>
      <c r="O3" s="8"/>
      <c r="S3" s="8"/>
      <c r="T3" s="8"/>
      <c r="U3" s="8"/>
      <c r="V3" s="8"/>
      <c r="W3" s="8"/>
      <c r="X3" s="8"/>
      <c r="Y3" s="9"/>
      <c r="Z3" s="13"/>
      <c r="AA3" s="16"/>
      <c r="AC3" s="13"/>
      <c r="AD3" s="8"/>
      <c r="AE3" s="8"/>
      <c r="AF3" s="8"/>
      <c r="AH3" s="9"/>
      <c r="AI3" s="8"/>
      <c r="AJ3" s="9"/>
      <c r="AK3" s="9"/>
      <c r="AL3" s="9"/>
      <c r="AM3" s="9"/>
      <c r="AN3" s="9"/>
      <c r="AO3" s="9"/>
      <c r="AP3" s="9"/>
      <c r="AQ3" s="9"/>
      <c r="BM3" s="8"/>
      <c r="BN3" s="8"/>
      <c r="BO3" s="240"/>
      <c r="BP3" s="240"/>
      <c r="BQ3" s="240"/>
      <c r="BR3" s="240"/>
      <c r="BS3" s="240"/>
      <c r="BT3" s="240"/>
      <c r="BU3" s="240"/>
      <c r="BV3" s="240"/>
      <c r="BW3" s="240"/>
      <c r="BX3" s="240"/>
      <c r="BY3" s="240"/>
      <c r="BZ3" s="240"/>
      <c r="CA3" s="240"/>
      <c r="CB3" s="240"/>
      <c r="CC3" s="8"/>
      <c r="CD3" s="8"/>
      <c r="CE3" s="8"/>
    </row>
    <row r="4" spans="1:84" ht="12.75" x14ac:dyDescent="0.2">
      <c r="A4" s="9"/>
      <c r="B4" s="15"/>
      <c r="C4" s="12"/>
      <c r="D4" s="12"/>
      <c r="E4" s="7"/>
      <c r="F4" s="7"/>
      <c r="G4" s="7"/>
      <c r="H4" s="7"/>
      <c r="I4" s="7"/>
      <c r="J4" s="7"/>
      <c r="K4" s="7"/>
      <c r="L4" s="7"/>
      <c r="M4" s="7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9"/>
      <c r="Z4" s="13"/>
      <c r="AA4" s="8"/>
      <c r="AB4" s="8"/>
      <c r="AC4" s="13"/>
      <c r="AD4" s="8"/>
      <c r="AE4" s="8"/>
      <c r="AF4" s="8"/>
      <c r="AH4" s="9"/>
      <c r="AI4" s="8"/>
      <c r="AJ4" s="9"/>
      <c r="AK4" s="9"/>
      <c r="AL4" s="9"/>
      <c r="AM4" s="9"/>
      <c r="AN4" s="9"/>
      <c r="AO4" s="9"/>
      <c r="AP4" s="9"/>
      <c r="AQ4" s="9"/>
      <c r="BM4" s="8"/>
      <c r="BN4" s="8"/>
      <c r="BO4" s="240"/>
      <c r="BP4" s="240"/>
      <c r="BQ4" s="240"/>
      <c r="BR4" s="240"/>
      <c r="BS4" s="240"/>
      <c r="BT4" s="240"/>
      <c r="BU4" s="240"/>
      <c r="BV4" s="240"/>
      <c r="BW4" s="240"/>
      <c r="BX4" s="240"/>
      <c r="BY4" s="240"/>
      <c r="BZ4" s="240"/>
      <c r="CA4" s="240"/>
      <c r="CB4" s="240"/>
      <c r="CC4" s="8"/>
      <c r="CD4" s="8"/>
      <c r="CE4" s="8"/>
    </row>
    <row r="5" spans="1:84" ht="12.75" x14ac:dyDescent="0.2">
      <c r="A5" s="9"/>
      <c r="B5" s="15"/>
      <c r="C5" s="12"/>
      <c r="D5" s="12"/>
      <c r="E5" s="7"/>
      <c r="F5" s="7"/>
      <c r="G5" s="7"/>
      <c r="H5" s="7"/>
      <c r="I5" s="7"/>
      <c r="J5" s="7"/>
      <c r="K5" s="7"/>
      <c r="L5" s="7"/>
      <c r="M5" s="7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9"/>
      <c r="Z5" s="13"/>
      <c r="AA5" s="8"/>
      <c r="AB5" s="8"/>
      <c r="AC5" s="13"/>
      <c r="AD5" s="8"/>
      <c r="AE5" s="8"/>
      <c r="AF5" s="8"/>
      <c r="AH5" s="9"/>
      <c r="AI5" s="8"/>
      <c r="AJ5" s="9"/>
      <c r="AK5" s="9"/>
      <c r="AL5" s="9"/>
      <c r="AM5" s="9"/>
      <c r="AN5" s="9"/>
      <c r="AO5" s="9"/>
      <c r="AP5" s="9"/>
      <c r="AQ5" s="9"/>
      <c r="BJ5" s="13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</row>
    <row r="6" spans="1:84" ht="12.75" x14ac:dyDescent="0.2">
      <c r="A6" s="9"/>
      <c r="B6" s="15"/>
      <c r="C6" s="12"/>
      <c r="D6" s="12"/>
      <c r="E6" s="7"/>
      <c r="F6" s="7"/>
      <c r="G6" s="7"/>
      <c r="H6" s="7"/>
      <c r="I6" s="7"/>
      <c r="J6" s="7"/>
      <c r="K6" s="7"/>
      <c r="L6" s="7"/>
      <c r="M6" s="7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9"/>
      <c r="Z6" s="13"/>
      <c r="AA6" s="8"/>
      <c r="AB6" s="8"/>
      <c r="AC6" s="13"/>
      <c r="AD6" s="8"/>
      <c r="AE6" s="8"/>
      <c r="AF6" s="8"/>
      <c r="AH6" s="9"/>
      <c r="AI6" s="8"/>
      <c r="AJ6" s="9"/>
      <c r="AK6" s="9"/>
      <c r="AL6" s="9"/>
      <c r="AM6" s="9"/>
      <c r="AN6" s="9"/>
      <c r="AO6" s="9"/>
      <c r="AP6" s="9"/>
      <c r="AQ6" s="9"/>
      <c r="BJ6" s="13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</row>
    <row r="7" spans="1:84" ht="18" customHeight="1" x14ac:dyDescent="0.3">
      <c r="A7" s="17"/>
      <c r="B7" s="18"/>
      <c r="C7" s="19"/>
      <c r="D7" s="19"/>
      <c r="E7" s="7"/>
      <c r="F7" s="7"/>
      <c r="G7" s="7"/>
      <c r="H7" s="7"/>
      <c r="I7" s="7"/>
      <c r="J7" s="7"/>
      <c r="K7" s="7"/>
      <c r="L7" s="7"/>
      <c r="M7" s="7"/>
      <c r="N7" s="8"/>
      <c r="Q7" s="20"/>
      <c r="R7" s="20"/>
      <c r="S7" s="21"/>
      <c r="T7" s="21"/>
      <c r="U7" s="21"/>
      <c r="V7" s="21"/>
      <c r="W7" s="21"/>
      <c r="X7" s="21"/>
      <c r="Y7" s="22" t="s">
        <v>4</v>
      </c>
      <c r="Z7" s="23" t="s">
        <v>100</v>
      </c>
      <c r="AA7" s="20"/>
      <c r="AB7" s="20"/>
      <c r="AC7" s="20"/>
      <c r="AD7" s="20"/>
      <c r="AE7" s="20"/>
      <c r="AF7" s="20"/>
      <c r="AG7" s="20"/>
      <c r="BM7" s="8"/>
      <c r="BN7" s="13"/>
      <c r="BO7" s="13"/>
      <c r="BP7" s="13"/>
      <c r="BQ7" s="13"/>
      <c r="BR7" s="8"/>
      <c r="BS7" s="8"/>
      <c r="BT7" s="8"/>
      <c r="BU7" s="8"/>
      <c r="BW7" s="8"/>
      <c r="BX7" s="13"/>
      <c r="BY7" s="13"/>
      <c r="BZ7" s="13"/>
      <c r="CA7" s="13"/>
      <c r="CB7" s="8"/>
      <c r="CC7" s="8"/>
      <c r="CD7" s="8"/>
      <c r="CE7" s="8"/>
    </row>
    <row r="8" spans="1:84" s="31" customFormat="1" ht="13.5" customHeight="1" x14ac:dyDescent="0.2">
      <c r="A8" s="24"/>
      <c r="B8" s="25"/>
      <c r="C8" s="26"/>
      <c r="D8" s="26"/>
      <c r="E8" s="241" t="s">
        <v>5</v>
      </c>
      <c r="F8" s="241"/>
      <c r="G8" s="241"/>
      <c r="H8" s="241"/>
      <c r="I8" s="241"/>
      <c r="J8" s="241"/>
      <c r="K8" s="241"/>
      <c r="L8" s="241"/>
      <c r="M8" s="241"/>
      <c r="N8" s="27"/>
      <c r="O8" s="28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 t="s">
        <v>6</v>
      </c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30"/>
    </row>
    <row r="9" spans="1:84" s="37" customFormat="1" ht="14.25" customHeight="1" x14ac:dyDescent="0.2">
      <c r="A9" s="242" t="s">
        <v>7</v>
      </c>
      <c r="B9" s="243" t="s">
        <v>8</v>
      </c>
      <c r="C9" s="33"/>
      <c r="D9" s="34"/>
      <c r="E9" s="35"/>
      <c r="F9" s="244" t="s">
        <v>9</v>
      </c>
      <c r="G9" s="244"/>
      <c r="H9" s="244"/>
      <c r="I9" s="244"/>
      <c r="J9" s="244"/>
      <c r="K9" s="244"/>
      <c r="L9" s="244"/>
      <c r="M9" s="244"/>
      <c r="N9" s="245" t="s">
        <v>10</v>
      </c>
      <c r="O9" s="245"/>
      <c r="P9" s="245"/>
      <c r="Q9" s="245"/>
      <c r="R9" s="245"/>
      <c r="S9" s="245"/>
      <c r="T9" s="245"/>
      <c r="U9" s="245"/>
      <c r="V9" s="245"/>
      <c r="W9" s="245"/>
      <c r="X9" s="246" t="s">
        <v>11</v>
      </c>
      <c r="Y9" s="246"/>
      <c r="Z9" s="246"/>
      <c r="AA9" s="246"/>
      <c r="AB9" s="246"/>
      <c r="AC9" s="246"/>
      <c r="AD9" s="246"/>
      <c r="AE9" s="246"/>
      <c r="AF9" s="246"/>
      <c r="AG9" s="246"/>
      <c r="AH9" s="247" t="s">
        <v>12</v>
      </c>
      <c r="AI9" s="247"/>
      <c r="AJ9" s="247"/>
      <c r="AK9" s="247"/>
      <c r="AL9" s="247"/>
      <c r="AM9" s="247"/>
      <c r="AN9" s="247"/>
      <c r="AO9" s="247"/>
      <c r="AP9" s="247"/>
      <c r="AQ9" s="247"/>
      <c r="AR9" s="246" t="s">
        <v>13</v>
      </c>
      <c r="AS9" s="246"/>
      <c r="AT9" s="246"/>
      <c r="AU9" s="246"/>
      <c r="AV9" s="246"/>
      <c r="AW9" s="246"/>
      <c r="AX9" s="246"/>
      <c r="AY9" s="246"/>
      <c r="AZ9" s="246"/>
      <c r="BA9" s="246"/>
      <c r="BB9" s="247" t="s">
        <v>14</v>
      </c>
      <c r="BC9" s="247"/>
      <c r="BD9" s="247"/>
      <c r="BE9" s="247"/>
      <c r="BF9" s="247"/>
      <c r="BG9" s="247"/>
      <c r="BH9" s="247"/>
      <c r="BI9" s="247"/>
      <c r="BJ9" s="247"/>
      <c r="BK9" s="247"/>
      <c r="BL9" s="248" t="s">
        <v>15</v>
      </c>
      <c r="BM9" s="248"/>
      <c r="BN9" s="248"/>
      <c r="BO9" s="248"/>
      <c r="BP9" s="248"/>
      <c r="BQ9" s="248"/>
      <c r="BR9" s="248"/>
      <c r="BS9" s="248"/>
      <c r="BT9" s="248"/>
      <c r="BU9" s="248"/>
      <c r="BV9" s="249" t="s">
        <v>16</v>
      </c>
      <c r="BW9" s="249"/>
      <c r="BX9" s="249"/>
      <c r="BY9" s="249"/>
      <c r="BZ9" s="249"/>
      <c r="CA9" s="249"/>
      <c r="CB9" s="249"/>
      <c r="CC9" s="249"/>
      <c r="CD9" s="249"/>
      <c r="CE9" s="249"/>
      <c r="CF9" s="36"/>
    </row>
    <row r="10" spans="1:84" s="31" customFormat="1" ht="44.25" customHeight="1" x14ac:dyDescent="0.2">
      <c r="A10" s="242"/>
      <c r="B10" s="243"/>
      <c r="C10" s="38" t="s">
        <v>17</v>
      </c>
      <c r="D10" s="39" t="s">
        <v>18</v>
      </c>
      <c r="E10" s="40"/>
      <c r="F10" s="41" t="s">
        <v>19</v>
      </c>
      <c r="G10" s="42" t="s">
        <v>20</v>
      </c>
      <c r="H10" s="43" t="s">
        <v>21</v>
      </c>
      <c r="I10" s="43" t="s">
        <v>22</v>
      </c>
      <c r="J10" s="43" t="s">
        <v>23</v>
      </c>
      <c r="K10" s="44" t="s">
        <v>24</v>
      </c>
      <c r="L10" s="45" t="s">
        <v>25</v>
      </c>
      <c r="M10" s="45" t="s">
        <v>26</v>
      </c>
      <c r="N10" s="46" t="str">
        <f>F10</f>
        <v>W</v>
      </c>
      <c r="O10" s="42" t="s">
        <v>20</v>
      </c>
      <c r="P10" s="43" t="s">
        <v>21</v>
      </c>
      <c r="Q10" s="43" t="s">
        <v>22</v>
      </c>
      <c r="R10" s="43" t="s">
        <v>23</v>
      </c>
      <c r="S10" s="44" t="s">
        <v>24</v>
      </c>
      <c r="T10" s="45" t="s">
        <v>25</v>
      </c>
      <c r="U10" s="45" t="s">
        <v>26</v>
      </c>
      <c r="V10" s="47" t="s">
        <v>27</v>
      </c>
      <c r="W10" s="48" t="s">
        <v>28</v>
      </c>
      <c r="X10" s="49" t="s">
        <v>19</v>
      </c>
      <c r="Y10" s="50" t="s">
        <v>20</v>
      </c>
      <c r="Z10" s="43" t="s">
        <v>21</v>
      </c>
      <c r="AA10" s="43" t="s">
        <v>22</v>
      </c>
      <c r="AB10" s="43" t="s">
        <v>23</v>
      </c>
      <c r="AC10" s="44" t="s">
        <v>24</v>
      </c>
      <c r="AD10" s="45" t="s">
        <v>25</v>
      </c>
      <c r="AE10" s="45" t="s">
        <v>26</v>
      </c>
      <c r="AF10" s="47" t="s">
        <v>27</v>
      </c>
      <c r="AG10" s="48" t="s">
        <v>28</v>
      </c>
      <c r="AH10" s="49" t="s">
        <v>19</v>
      </c>
      <c r="AI10" s="50" t="s">
        <v>20</v>
      </c>
      <c r="AJ10" s="43" t="s">
        <v>21</v>
      </c>
      <c r="AK10" s="43" t="s">
        <v>22</v>
      </c>
      <c r="AL10" s="43" t="s">
        <v>23</v>
      </c>
      <c r="AM10" s="44" t="s">
        <v>24</v>
      </c>
      <c r="AN10" s="45" t="s">
        <v>25</v>
      </c>
      <c r="AO10" s="45" t="s">
        <v>26</v>
      </c>
      <c r="AP10" s="47" t="s">
        <v>27</v>
      </c>
      <c r="AQ10" s="48" t="s">
        <v>28</v>
      </c>
      <c r="AR10" s="49" t="s">
        <v>19</v>
      </c>
      <c r="AS10" s="50" t="s">
        <v>20</v>
      </c>
      <c r="AT10" s="43" t="s">
        <v>21</v>
      </c>
      <c r="AU10" s="43" t="s">
        <v>22</v>
      </c>
      <c r="AV10" s="43" t="s">
        <v>23</v>
      </c>
      <c r="AW10" s="44" t="s">
        <v>24</v>
      </c>
      <c r="AX10" s="45" t="s">
        <v>25</v>
      </c>
      <c r="AY10" s="45" t="s">
        <v>26</v>
      </c>
      <c r="AZ10" s="47" t="s">
        <v>27</v>
      </c>
      <c r="BA10" s="48" t="s">
        <v>28</v>
      </c>
      <c r="BB10" s="49" t="s">
        <v>19</v>
      </c>
      <c r="BC10" s="50" t="s">
        <v>20</v>
      </c>
      <c r="BD10" s="43" t="s">
        <v>21</v>
      </c>
      <c r="BE10" s="43" t="s">
        <v>22</v>
      </c>
      <c r="BF10" s="43" t="s">
        <v>23</v>
      </c>
      <c r="BG10" s="44" t="s">
        <v>24</v>
      </c>
      <c r="BH10" s="45" t="s">
        <v>25</v>
      </c>
      <c r="BI10" s="45" t="s">
        <v>26</v>
      </c>
      <c r="BJ10" s="47" t="s">
        <v>27</v>
      </c>
      <c r="BK10" s="48" t="s">
        <v>28</v>
      </c>
      <c r="BL10" s="49" t="s">
        <v>19</v>
      </c>
      <c r="BM10" s="50" t="s">
        <v>20</v>
      </c>
      <c r="BN10" s="43" t="s">
        <v>21</v>
      </c>
      <c r="BO10" s="43" t="s">
        <v>22</v>
      </c>
      <c r="BP10" s="43" t="s">
        <v>23</v>
      </c>
      <c r="BQ10" s="44" t="s">
        <v>24</v>
      </c>
      <c r="BR10" s="45" t="s">
        <v>25</v>
      </c>
      <c r="BS10" s="45" t="s">
        <v>26</v>
      </c>
      <c r="BT10" s="47" t="s">
        <v>27</v>
      </c>
      <c r="BU10" s="51" t="s">
        <v>28</v>
      </c>
      <c r="BV10" s="32" t="s">
        <v>19</v>
      </c>
      <c r="BW10" s="50" t="s">
        <v>20</v>
      </c>
      <c r="BX10" s="43" t="s">
        <v>21</v>
      </c>
      <c r="BY10" s="43" t="s">
        <v>22</v>
      </c>
      <c r="BZ10" s="43" t="s">
        <v>23</v>
      </c>
      <c r="CA10" s="44" t="s">
        <v>24</v>
      </c>
      <c r="CB10" s="45" t="s">
        <v>25</v>
      </c>
      <c r="CC10" s="45" t="s">
        <v>26</v>
      </c>
      <c r="CD10" s="47" t="s">
        <v>27</v>
      </c>
      <c r="CE10" s="51" t="s">
        <v>28</v>
      </c>
      <c r="CF10" s="52" t="s">
        <v>29</v>
      </c>
    </row>
    <row r="11" spans="1:84" s="64" customFormat="1" ht="22.5" customHeight="1" x14ac:dyDescent="0.2">
      <c r="A11" s="53" t="s">
        <v>30</v>
      </c>
      <c r="B11" s="54" t="s">
        <v>31</v>
      </c>
      <c r="C11" s="55"/>
      <c r="D11" s="55"/>
      <c r="E11" s="56">
        <f t="shared" ref="E11:E17" si="0">SUM(F11:M11)</f>
        <v>285</v>
      </c>
      <c r="F11" s="56">
        <f t="shared" ref="F11:U11" si="1">SUM(F12:F17)</f>
        <v>60</v>
      </c>
      <c r="G11" s="56">
        <f t="shared" si="1"/>
        <v>75</v>
      </c>
      <c r="H11" s="56">
        <f t="shared" si="1"/>
        <v>30</v>
      </c>
      <c r="I11" s="56">
        <f t="shared" si="1"/>
        <v>0</v>
      </c>
      <c r="J11" s="56">
        <f t="shared" si="1"/>
        <v>0</v>
      </c>
      <c r="K11" s="56">
        <f t="shared" si="1"/>
        <v>0</v>
      </c>
      <c r="L11" s="56">
        <f t="shared" si="1"/>
        <v>120</v>
      </c>
      <c r="M11" s="56">
        <f t="shared" si="1"/>
        <v>0</v>
      </c>
      <c r="N11" s="57">
        <f t="shared" si="1"/>
        <v>0</v>
      </c>
      <c r="O11" s="58">
        <f t="shared" si="1"/>
        <v>30</v>
      </c>
      <c r="P11" s="58">
        <f t="shared" si="1"/>
        <v>0</v>
      </c>
      <c r="Q11" s="58">
        <f t="shared" si="1"/>
        <v>0</v>
      </c>
      <c r="R11" s="58">
        <f t="shared" si="1"/>
        <v>0</v>
      </c>
      <c r="S11" s="58">
        <f t="shared" si="1"/>
        <v>0</v>
      </c>
      <c r="T11" s="58">
        <f t="shared" si="1"/>
        <v>30</v>
      </c>
      <c r="U11" s="58">
        <f t="shared" si="1"/>
        <v>0</v>
      </c>
      <c r="V11" s="59">
        <f>COUNTIF(V12:V17,"E")</f>
        <v>0</v>
      </c>
      <c r="W11" s="60">
        <f t="shared" ref="W11:AE11" si="2">SUM(W12:W17)</f>
        <v>2</v>
      </c>
      <c r="X11" s="61">
        <f t="shared" si="2"/>
        <v>0</v>
      </c>
      <c r="Y11" s="61">
        <f t="shared" si="2"/>
        <v>30</v>
      </c>
      <c r="Z11" s="61">
        <f t="shared" si="2"/>
        <v>0</v>
      </c>
      <c r="AA11" s="61">
        <f t="shared" si="2"/>
        <v>0</v>
      </c>
      <c r="AB11" s="61">
        <f t="shared" si="2"/>
        <v>0</v>
      </c>
      <c r="AC11" s="61">
        <f t="shared" si="2"/>
        <v>0</v>
      </c>
      <c r="AD11" s="61">
        <f t="shared" si="2"/>
        <v>30</v>
      </c>
      <c r="AE11" s="61">
        <f t="shared" si="2"/>
        <v>0</v>
      </c>
      <c r="AF11" s="59">
        <f>COUNTIF(AF12:AF17,"E")</f>
        <v>0</v>
      </c>
      <c r="AG11" s="60">
        <f t="shared" ref="AG11:AO11" si="3">SUM(AG12:AG17)</f>
        <v>2</v>
      </c>
      <c r="AH11" s="61">
        <f t="shared" si="3"/>
        <v>15</v>
      </c>
      <c r="AI11" s="61">
        <f t="shared" si="3"/>
        <v>15</v>
      </c>
      <c r="AJ11" s="61">
        <f t="shared" si="3"/>
        <v>0</v>
      </c>
      <c r="AK11" s="61">
        <f t="shared" si="3"/>
        <v>0</v>
      </c>
      <c r="AL11" s="61">
        <f t="shared" si="3"/>
        <v>0</v>
      </c>
      <c r="AM11" s="61">
        <f t="shared" si="3"/>
        <v>0</v>
      </c>
      <c r="AN11" s="61">
        <f t="shared" si="3"/>
        <v>30</v>
      </c>
      <c r="AO11" s="61">
        <f t="shared" si="3"/>
        <v>0</v>
      </c>
      <c r="AP11" s="59">
        <f>COUNTIF(AP12:AP17,"E")</f>
        <v>0</v>
      </c>
      <c r="AQ11" s="60">
        <f t="shared" ref="AQ11:AY11" si="4">SUM(AQ12:AQ17)</f>
        <v>4</v>
      </c>
      <c r="AR11" s="61">
        <f t="shared" si="4"/>
        <v>0</v>
      </c>
      <c r="AS11" s="61">
        <f t="shared" si="4"/>
        <v>0</v>
      </c>
      <c r="AT11" s="61">
        <f t="shared" si="4"/>
        <v>0</v>
      </c>
      <c r="AU11" s="61">
        <f t="shared" si="4"/>
        <v>0</v>
      </c>
      <c r="AV11" s="61">
        <f t="shared" si="4"/>
        <v>0</v>
      </c>
      <c r="AW11" s="61">
        <f t="shared" si="4"/>
        <v>0</v>
      </c>
      <c r="AX11" s="61">
        <f t="shared" si="4"/>
        <v>30</v>
      </c>
      <c r="AY11" s="61">
        <f t="shared" si="4"/>
        <v>0</v>
      </c>
      <c r="AZ11" s="59">
        <f>COUNTIF(AZ12:AZ17,"E")</f>
        <v>1</v>
      </c>
      <c r="BA11" s="60">
        <f t="shared" ref="BA11:BI11" si="5">SUM(BA12:BA17)</f>
        <v>3</v>
      </c>
      <c r="BB11" s="61">
        <f t="shared" si="5"/>
        <v>0</v>
      </c>
      <c r="BC11" s="61">
        <f t="shared" si="5"/>
        <v>0</v>
      </c>
      <c r="BD11" s="61">
        <f t="shared" si="5"/>
        <v>30</v>
      </c>
      <c r="BE11" s="61">
        <f t="shared" si="5"/>
        <v>0</v>
      </c>
      <c r="BF11" s="61">
        <f t="shared" si="5"/>
        <v>0</v>
      </c>
      <c r="BG11" s="61">
        <f t="shared" si="5"/>
        <v>0</v>
      </c>
      <c r="BH11" s="61">
        <f t="shared" si="5"/>
        <v>0</v>
      </c>
      <c r="BI11" s="61">
        <f t="shared" si="5"/>
        <v>0</v>
      </c>
      <c r="BJ11" s="59">
        <f>COUNTIF(BJ12:BJ17,"E")</f>
        <v>0</v>
      </c>
      <c r="BK11" s="60">
        <f t="shared" ref="BK11:BS11" si="6">SUM(BK12:BK17)</f>
        <v>2</v>
      </c>
      <c r="BL11" s="61">
        <f t="shared" si="6"/>
        <v>45</v>
      </c>
      <c r="BM11" s="61">
        <f t="shared" si="6"/>
        <v>0</v>
      </c>
      <c r="BN11" s="61">
        <f t="shared" si="6"/>
        <v>0</v>
      </c>
      <c r="BO11" s="61">
        <f t="shared" si="6"/>
        <v>0</v>
      </c>
      <c r="BP11" s="61">
        <f t="shared" si="6"/>
        <v>0</v>
      </c>
      <c r="BQ11" s="61">
        <f t="shared" si="6"/>
        <v>0</v>
      </c>
      <c r="BR11" s="61">
        <f t="shared" si="6"/>
        <v>0</v>
      </c>
      <c r="BS11" s="61">
        <f t="shared" si="6"/>
        <v>0</v>
      </c>
      <c r="BT11" s="59">
        <f>COUNTIF(BT12:BT17,"E")</f>
        <v>0</v>
      </c>
      <c r="BU11" s="62">
        <f t="shared" ref="BU11:CC11" si="7">SUM(BU12:BU17)</f>
        <v>3</v>
      </c>
      <c r="BV11" s="61">
        <f t="shared" si="7"/>
        <v>0</v>
      </c>
      <c r="BW11" s="61">
        <f t="shared" si="7"/>
        <v>0</v>
      </c>
      <c r="BX11" s="61">
        <f t="shared" si="7"/>
        <v>0</v>
      </c>
      <c r="BY11" s="61">
        <f t="shared" si="7"/>
        <v>0</v>
      </c>
      <c r="BZ11" s="61">
        <f t="shared" si="7"/>
        <v>0</v>
      </c>
      <c r="CA11" s="61">
        <f t="shared" si="7"/>
        <v>0</v>
      </c>
      <c r="CB11" s="61">
        <f t="shared" si="7"/>
        <v>0</v>
      </c>
      <c r="CC11" s="61">
        <f t="shared" si="7"/>
        <v>0</v>
      </c>
      <c r="CD11" s="59">
        <f>COUNTIF(CD12:CD17,"E")</f>
        <v>0</v>
      </c>
      <c r="CE11" s="62">
        <f>SUM(CE12:CE17)</f>
        <v>0</v>
      </c>
      <c r="CF11" s="63">
        <f>SUM(CF12:CF17)</f>
        <v>16</v>
      </c>
    </row>
    <row r="12" spans="1:84" s="31" customFormat="1" ht="12.75" x14ac:dyDescent="0.2">
      <c r="A12" s="65">
        <v>1</v>
      </c>
      <c r="B12" s="66" t="s">
        <v>32</v>
      </c>
      <c r="C12" s="67"/>
      <c r="D12" s="68"/>
      <c r="E12" s="69">
        <f t="shared" si="0"/>
        <v>120</v>
      </c>
      <c r="F12" s="70">
        <f t="shared" ref="F12:M12" si="8">SUM(N12+X12+AH12+AR12+BB12+BL12+BV12)</f>
        <v>0</v>
      </c>
      <c r="G12" s="70">
        <f t="shared" si="8"/>
        <v>0</v>
      </c>
      <c r="H12" s="70">
        <f t="shared" si="8"/>
        <v>0</v>
      </c>
      <c r="I12" s="70">
        <f t="shared" si="8"/>
        <v>0</v>
      </c>
      <c r="J12" s="70">
        <f t="shared" si="8"/>
        <v>0</v>
      </c>
      <c r="K12" s="70">
        <f t="shared" si="8"/>
        <v>0</v>
      </c>
      <c r="L12" s="70">
        <f t="shared" si="8"/>
        <v>120</v>
      </c>
      <c r="M12" s="70">
        <f t="shared" si="8"/>
        <v>0</v>
      </c>
      <c r="N12" s="71"/>
      <c r="O12" s="72"/>
      <c r="P12" s="72"/>
      <c r="Q12" s="73"/>
      <c r="R12" s="73"/>
      <c r="S12" s="73"/>
      <c r="T12" s="74">
        <v>30</v>
      </c>
      <c r="U12" s="75"/>
      <c r="V12" s="76"/>
      <c r="W12" s="77">
        <v>2</v>
      </c>
      <c r="X12" s="78"/>
      <c r="Y12" s="72"/>
      <c r="Z12" s="72"/>
      <c r="AA12" s="73"/>
      <c r="AB12" s="73"/>
      <c r="AC12" s="73"/>
      <c r="AD12" s="74">
        <v>30</v>
      </c>
      <c r="AE12" s="75"/>
      <c r="AF12" s="76"/>
      <c r="AG12" s="77">
        <v>2</v>
      </c>
      <c r="AH12" s="79"/>
      <c r="AI12" s="72"/>
      <c r="AJ12" s="72"/>
      <c r="AK12" s="73"/>
      <c r="AL12" s="73"/>
      <c r="AM12" s="73"/>
      <c r="AN12" s="73">
        <v>30</v>
      </c>
      <c r="AO12" s="80"/>
      <c r="AP12" s="76"/>
      <c r="AQ12" s="81">
        <v>2</v>
      </c>
      <c r="AR12" s="71"/>
      <c r="AS12" s="73"/>
      <c r="AT12" s="73"/>
      <c r="AU12" s="73"/>
      <c r="AV12" s="73"/>
      <c r="AW12" s="73"/>
      <c r="AX12" s="73">
        <v>30</v>
      </c>
      <c r="AY12" s="80"/>
      <c r="AZ12" s="76" t="s">
        <v>40</v>
      </c>
      <c r="BA12" s="81">
        <v>3</v>
      </c>
      <c r="BB12" s="71"/>
      <c r="BC12" s="73"/>
      <c r="BD12" s="73"/>
      <c r="BE12" s="73"/>
      <c r="BF12" s="73"/>
      <c r="BG12" s="73"/>
      <c r="BH12" s="73"/>
      <c r="BI12" s="80"/>
      <c r="BJ12" s="76"/>
      <c r="BK12" s="81"/>
      <c r="BL12" s="71"/>
      <c r="BM12" s="73"/>
      <c r="BN12" s="73"/>
      <c r="BO12" s="73"/>
      <c r="BP12" s="73"/>
      <c r="BQ12" s="73"/>
      <c r="BR12" s="73"/>
      <c r="BS12" s="80"/>
      <c r="BT12" s="76"/>
      <c r="BU12" s="82"/>
      <c r="BV12" s="71"/>
      <c r="BW12" s="73"/>
      <c r="BX12" s="73"/>
      <c r="BY12" s="73"/>
      <c r="BZ12" s="73"/>
      <c r="CA12" s="73"/>
      <c r="CB12" s="73"/>
      <c r="CC12" s="80"/>
      <c r="CD12" s="76"/>
      <c r="CE12" s="83"/>
      <c r="CF12" s="84">
        <f t="shared" ref="CF12:CF17" si="9">(CE12+BU12+BK12+BA12+AQ12+AG12+W12)</f>
        <v>9</v>
      </c>
    </row>
    <row r="13" spans="1:84" s="31" customFormat="1" ht="12.75" x14ac:dyDescent="0.2">
      <c r="A13" s="85">
        <v>2</v>
      </c>
      <c r="B13" s="86" t="s">
        <v>103</v>
      </c>
      <c r="C13" s="87"/>
      <c r="D13" s="88"/>
      <c r="E13" s="69">
        <f t="shared" si="0"/>
        <v>30</v>
      </c>
      <c r="F13" s="70">
        <f t="shared" ref="F13:M17" si="10">SUM(N13+X13+AH13+AR13+BB13+BL13+BV13)</f>
        <v>0</v>
      </c>
      <c r="G13" s="70">
        <f t="shared" si="10"/>
        <v>0</v>
      </c>
      <c r="H13" s="70">
        <f t="shared" si="10"/>
        <v>30</v>
      </c>
      <c r="I13" s="70">
        <f t="shared" si="10"/>
        <v>0</v>
      </c>
      <c r="J13" s="70">
        <f t="shared" si="10"/>
        <v>0</v>
      </c>
      <c r="K13" s="70">
        <f t="shared" si="10"/>
        <v>0</v>
      </c>
      <c r="L13" s="70">
        <f t="shared" si="10"/>
        <v>0</v>
      </c>
      <c r="M13" s="70">
        <f t="shared" si="10"/>
        <v>0</v>
      </c>
      <c r="N13" s="71"/>
      <c r="O13" s="74"/>
      <c r="P13" s="74"/>
      <c r="Q13" s="73"/>
      <c r="R13" s="73"/>
      <c r="S13" s="73"/>
      <c r="T13" s="89"/>
      <c r="U13" s="75"/>
      <c r="V13" s="76"/>
      <c r="W13" s="77"/>
      <c r="X13" s="78"/>
      <c r="Y13" s="74"/>
      <c r="Z13" s="74"/>
      <c r="AA13" s="73"/>
      <c r="AB13" s="73"/>
      <c r="AC13" s="73"/>
      <c r="AD13" s="89"/>
      <c r="AE13" s="75"/>
      <c r="AF13" s="76"/>
      <c r="AG13" s="77"/>
      <c r="AH13" s="90"/>
      <c r="AI13" s="91"/>
      <c r="AJ13" s="91"/>
      <c r="AK13" s="73"/>
      <c r="AL13" s="73"/>
      <c r="AM13" s="73"/>
      <c r="AN13" s="73"/>
      <c r="AO13" s="80"/>
      <c r="AP13" s="76"/>
      <c r="AQ13" s="81"/>
      <c r="AR13" s="71"/>
      <c r="AS13" s="73"/>
      <c r="AT13" s="73"/>
      <c r="AU13" s="73"/>
      <c r="AV13" s="73"/>
      <c r="AW13" s="73"/>
      <c r="AX13" s="73"/>
      <c r="AY13" s="80"/>
      <c r="AZ13" s="76"/>
      <c r="BA13" s="81"/>
      <c r="BB13" s="71"/>
      <c r="BC13" s="73"/>
      <c r="BD13" s="73">
        <v>30</v>
      </c>
      <c r="BE13" s="73"/>
      <c r="BF13" s="73"/>
      <c r="BG13" s="73"/>
      <c r="BH13" s="73"/>
      <c r="BI13" s="80"/>
      <c r="BJ13" s="76"/>
      <c r="BK13" s="81">
        <v>2</v>
      </c>
      <c r="BL13" s="71"/>
      <c r="BM13" s="73"/>
      <c r="BN13" s="73"/>
      <c r="BO13" s="73"/>
      <c r="BP13" s="73"/>
      <c r="BQ13" s="73"/>
      <c r="BR13" s="73"/>
      <c r="BS13" s="80"/>
      <c r="BT13" s="76"/>
      <c r="BU13" s="82"/>
      <c r="BV13" s="71"/>
      <c r="BW13" s="73"/>
      <c r="BX13" s="73"/>
      <c r="BY13" s="73"/>
      <c r="BZ13" s="73"/>
      <c r="CA13" s="73"/>
      <c r="CB13" s="73"/>
      <c r="CC13" s="80"/>
      <c r="CD13" s="76"/>
      <c r="CE13" s="83"/>
      <c r="CF13" s="84">
        <f t="shared" si="9"/>
        <v>2</v>
      </c>
    </row>
    <row r="14" spans="1:84" s="31" customFormat="1" ht="12.75" x14ac:dyDescent="0.2">
      <c r="A14" s="85">
        <v>3</v>
      </c>
      <c r="B14" s="92" t="s">
        <v>33</v>
      </c>
      <c r="C14" s="93"/>
      <c r="D14" s="88"/>
      <c r="E14" s="69">
        <f t="shared" si="0"/>
        <v>30</v>
      </c>
      <c r="F14" s="70">
        <f t="shared" si="10"/>
        <v>15</v>
      </c>
      <c r="G14" s="70">
        <f t="shared" si="10"/>
        <v>15</v>
      </c>
      <c r="H14" s="70">
        <f t="shared" si="10"/>
        <v>0</v>
      </c>
      <c r="I14" s="70">
        <f t="shared" si="10"/>
        <v>0</v>
      </c>
      <c r="J14" s="70">
        <f t="shared" si="10"/>
        <v>0</v>
      </c>
      <c r="K14" s="70">
        <f t="shared" si="10"/>
        <v>0</v>
      </c>
      <c r="L14" s="70">
        <f t="shared" si="10"/>
        <v>0</v>
      </c>
      <c r="M14" s="70">
        <f t="shared" si="10"/>
        <v>0</v>
      </c>
      <c r="N14" s="71"/>
      <c r="O14" s="74"/>
      <c r="P14" s="74"/>
      <c r="Q14" s="73"/>
      <c r="R14" s="73"/>
      <c r="S14" s="73"/>
      <c r="T14" s="89"/>
      <c r="U14" s="75"/>
      <c r="V14" s="76"/>
      <c r="W14" s="77"/>
      <c r="X14" s="78"/>
      <c r="Y14" s="74"/>
      <c r="Z14" s="74"/>
      <c r="AA14" s="73"/>
      <c r="AB14" s="73"/>
      <c r="AC14" s="73"/>
      <c r="AD14" s="89"/>
      <c r="AE14" s="75"/>
      <c r="AF14" s="76"/>
      <c r="AG14" s="77"/>
      <c r="AH14" s="94">
        <v>15</v>
      </c>
      <c r="AI14" s="74">
        <v>15</v>
      </c>
      <c r="AJ14" s="74"/>
      <c r="AK14" s="73"/>
      <c r="AL14" s="73"/>
      <c r="AM14" s="73"/>
      <c r="AN14" s="73"/>
      <c r="AO14" s="80"/>
      <c r="AP14" s="76"/>
      <c r="AQ14" s="81">
        <v>2</v>
      </c>
      <c r="AR14" s="71"/>
      <c r="AS14" s="73"/>
      <c r="AT14" s="73"/>
      <c r="AU14" s="73"/>
      <c r="AV14" s="73"/>
      <c r="AW14" s="73"/>
      <c r="AX14" s="73"/>
      <c r="AY14" s="80"/>
      <c r="AZ14" s="76"/>
      <c r="BA14" s="81"/>
      <c r="BB14" s="71"/>
      <c r="BC14" s="73"/>
      <c r="BD14" s="73"/>
      <c r="BE14" s="73"/>
      <c r="BF14" s="73"/>
      <c r="BG14" s="73"/>
      <c r="BH14" s="73"/>
      <c r="BI14" s="80"/>
      <c r="BJ14" s="76"/>
      <c r="BK14" s="81"/>
      <c r="BL14" s="71"/>
      <c r="BM14" s="73"/>
      <c r="BN14" s="73"/>
      <c r="BO14" s="73"/>
      <c r="BP14" s="73"/>
      <c r="BQ14" s="73"/>
      <c r="BR14" s="73"/>
      <c r="BS14" s="80"/>
      <c r="BT14" s="76"/>
      <c r="BU14" s="82"/>
      <c r="BV14" s="71"/>
      <c r="BW14" s="73"/>
      <c r="BX14" s="73"/>
      <c r="BY14" s="73"/>
      <c r="BZ14" s="73"/>
      <c r="CA14" s="73"/>
      <c r="CB14" s="73"/>
      <c r="CC14" s="80"/>
      <c r="CD14" s="76"/>
      <c r="CE14" s="83"/>
      <c r="CF14" s="84">
        <f t="shared" si="9"/>
        <v>2</v>
      </c>
    </row>
    <row r="15" spans="1:84" s="31" customFormat="1" ht="12.75" x14ac:dyDescent="0.2">
      <c r="A15" s="85">
        <v>4</v>
      </c>
      <c r="B15" s="95" t="s">
        <v>34</v>
      </c>
      <c r="C15" s="87"/>
      <c r="D15" s="88"/>
      <c r="E15" s="69">
        <f t="shared" si="0"/>
        <v>15</v>
      </c>
      <c r="F15" s="70">
        <f t="shared" si="10"/>
        <v>15</v>
      </c>
      <c r="G15" s="70">
        <f t="shared" si="10"/>
        <v>0</v>
      </c>
      <c r="H15" s="70">
        <f t="shared" si="10"/>
        <v>0</v>
      </c>
      <c r="I15" s="70">
        <f t="shared" si="10"/>
        <v>0</v>
      </c>
      <c r="J15" s="70">
        <f t="shared" si="10"/>
        <v>0</v>
      </c>
      <c r="K15" s="70">
        <f t="shared" si="10"/>
        <v>0</v>
      </c>
      <c r="L15" s="70">
        <f t="shared" si="10"/>
        <v>0</v>
      </c>
      <c r="M15" s="70">
        <f t="shared" si="10"/>
        <v>0</v>
      </c>
      <c r="N15" s="71"/>
      <c r="O15" s="74"/>
      <c r="P15" s="74"/>
      <c r="Q15" s="73"/>
      <c r="R15" s="73"/>
      <c r="S15" s="73"/>
      <c r="T15" s="89"/>
      <c r="U15" s="75"/>
      <c r="V15" s="76"/>
      <c r="W15" s="77"/>
      <c r="X15" s="78"/>
      <c r="Y15" s="74"/>
      <c r="Z15" s="74"/>
      <c r="AA15" s="73"/>
      <c r="AB15" s="73"/>
      <c r="AC15" s="73"/>
      <c r="AD15" s="89"/>
      <c r="AE15" s="75"/>
      <c r="AF15" s="76"/>
      <c r="AG15" s="77"/>
      <c r="AH15" s="71"/>
      <c r="AI15" s="73"/>
      <c r="AJ15" s="73"/>
      <c r="AK15" s="73"/>
      <c r="AL15" s="73"/>
      <c r="AM15" s="73"/>
      <c r="AN15" s="73"/>
      <c r="AO15" s="80"/>
      <c r="AP15" s="76"/>
      <c r="AQ15" s="96"/>
      <c r="AR15" s="71"/>
      <c r="AS15" s="73"/>
      <c r="AT15" s="73"/>
      <c r="AU15" s="73"/>
      <c r="AV15" s="73"/>
      <c r="AW15" s="73"/>
      <c r="AX15" s="73"/>
      <c r="AY15" s="80"/>
      <c r="AZ15" s="76"/>
      <c r="BA15" s="96"/>
      <c r="BB15" s="71"/>
      <c r="BC15" s="73"/>
      <c r="BD15" s="73"/>
      <c r="BE15" s="73"/>
      <c r="BF15" s="73"/>
      <c r="BG15" s="73"/>
      <c r="BH15" s="73"/>
      <c r="BI15" s="80"/>
      <c r="BJ15" s="76"/>
      <c r="BK15" s="96"/>
      <c r="BL15" s="73">
        <v>15</v>
      </c>
      <c r="BM15" s="73"/>
      <c r="BN15" s="73"/>
      <c r="BO15" s="73"/>
      <c r="BP15" s="73"/>
      <c r="BQ15" s="73"/>
      <c r="BR15" s="73"/>
      <c r="BS15" s="80"/>
      <c r="BT15" s="76"/>
      <c r="BU15" s="97">
        <v>1</v>
      </c>
      <c r="BV15" s="71"/>
      <c r="BW15" s="73"/>
      <c r="BX15" s="73"/>
      <c r="BY15" s="73"/>
      <c r="BZ15" s="73"/>
      <c r="CA15" s="73"/>
      <c r="CB15" s="73"/>
      <c r="CC15" s="80"/>
      <c r="CD15" s="76"/>
      <c r="CE15" s="83"/>
      <c r="CF15" s="84">
        <f t="shared" si="9"/>
        <v>1</v>
      </c>
    </row>
    <row r="16" spans="1:84" s="31" customFormat="1" ht="12.75" x14ac:dyDescent="0.2">
      <c r="A16" s="85">
        <v>5</v>
      </c>
      <c r="B16" s="98" t="s">
        <v>35</v>
      </c>
      <c r="C16" s="99"/>
      <c r="D16" s="88"/>
      <c r="E16" s="69">
        <f t="shared" si="0"/>
        <v>60</v>
      </c>
      <c r="F16" s="70">
        <f t="shared" si="10"/>
        <v>0</v>
      </c>
      <c r="G16" s="70">
        <f t="shared" si="10"/>
        <v>60</v>
      </c>
      <c r="H16" s="70">
        <f t="shared" si="10"/>
        <v>0</v>
      </c>
      <c r="I16" s="70">
        <f t="shared" si="10"/>
        <v>0</v>
      </c>
      <c r="J16" s="70">
        <f t="shared" si="10"/>
        <v>0</v>
      </c>
      <c r="K16" s="70">
        <f t="shared" si="10"/>
        <v>0</v>
      </c>
      <c r="L16" s="70">
        <f t="shared" si="10"/>
        <v>0</v>
      </c>
      <c r="M16" s="70">
        <f t="shared" si="10"/>
        <v>0</v>
      </c>
      <c r="N16" s="71"/>
      <c r="O16" s="74">
        <v>30</v>
      </c>
      <c r="P16" s="74"/>
      <c r="Q16" s="73"/>
      <c r="R16" s="73"/>
      <c r="S16" s="73"/>
      <c r="T16" s="89"/>
      <c r="U16" s="75"/>
      <c r="V16" s="76"/>
      <c r="W16" s="77"/>
      <c r="X16" s="78"/>
      <c r="Y16" s="74">
        <v>30</v>
      </c>
      <c r="Z16" s="74"/>
      <c r="AA16" s="73"/>
      <c r="AB16" s="73"/>
      <c r="AC16" s="73"/>
      <c r="AD16" s="89"/>
      <c r="AE16" s="75"/>
      <c r="AF16" s="76"/>
      <c r="AG16" s="77"/>
      <c r="AH16" s="71"/>
      <c r="AI16" s="73"/>
      <c r="AJ16" s="73"/>
      <c r="AK16" s="73"/>
      <c r="AL16" s="73"/>
      <c r="AM16" s="73"/>
      <c r="AN16" s="73"/>
      <c r="AO16" s="80"/>
      <c r="AP16" s="76"/>
      <c r="AQ16" s="96"/>
      <c r="AR16" s="71"/>
      <c r="AS16" s="73"/>
      <c r="AT16" s="73"/>
      <c r="AU16" s="73"/>
      <c r="AV16" s="73"/>
      <c r="AW16" s="73"/>
      <c r="AX16" s="73"/>
      <c r="AY16" s="80"/>
      <c r="AZ16" s="76"/>
      <c r="BA16" s="96"/>
      <c r="BB16" s="71"/>
      <c r="BC16" s="73"/>
      <c r="BD16" s="73"/>
      <c r="BE16" s="73"/>
      <c r="BF16" s="73"/>
      <c r="BG16" s="73"/>
      <c r="BH16" s="73"/>
      <c r="BI16" s="80"/>
      <c r="BJ16" s="76"/>
      <c r="BK16" s="96"/>
      <c r="BL16" s="100"/>
      <c r="BM16" s="73"/>
      <c r="BN16" s="73"/>
      <c r="BO16" s="73"/>
      <c r="BP16" s="73"/>
      <c r="BQ16" s="73"/>
      <c r="BR16" s="73"/>
      <c r="BS16" s="80"/>
      <c r="BT16" s="76"/>
      <c r="BU16" s="97"/>
      <c r="BV16" s="71"/>
      <c r="BW16" s="73"/>
      <c r="BX16" s="73"/>
      <c r="BY16" s="73"/>
      <c r="BZ16" s="73"/>
      <c r="CA16" s="73"/>
      <c r="CB16" s="73"/>
      <c r="CC16" s="80"/>
      <c r="CD16" s="76"/>
      <c r="CE16" s="83"/>
      <c r="CF16" s="84">
        <f t="shared" si="9"/>
        <v>0</v>
      </c>
    </row>
    <row r="17" spans="1:84" s="31" customFormat="1" ht="25.5" x14ac:dyDescent="0.2">
      <c r="A17" s="85">
        <v>6</v>
      </c>
      <c r="B17" s="235" t="s">
        <v>104</v>
      </c>
      <c r="C17" s="99"/>
      <c r="D17" s="88" t="s">
        <v>36</v>
      </c>
      <c r="E17" s="69">
        <f t="shared" si="0"/>
        <v>30</v>
      </c>
      <c r="F17" s="70">
        <f t="shared" si="10"/>
        <v>30</v>
      </c>
      <c r="G17" s="70">
        <f t="shared" si="10"/>
        <v>0</v>
      </c>
      <c r="H17" s="70">
        <f t="shared" si="10"/>
        <v>0</v>
      </c>
      <c r="I17" s="70">
        <f t="shared" si="10"/>
        <v>0</v>
      </c>
      <c r="J17" s="70">
        <f t="shared" si="10"/>
        <v>0</v>
      </c>
      <c r="K17" s="70">
        <f t="shared" si="10"/>
        <v>0</v>
      </c>
      <c r="L17" s="70">
        <f t="shared" si="10"/>
        <v>0</v>
      </c>
      <c r="M17" s="70">
        <f t="shared" si="10"/>
        <v>0</v>
      </c>
      <c r="N17" s="71"/>
      <c r="O17" s="73"/>
      <c r="P17" s="73"/>
      <c r="Q17" s="73"/>
      <c r="R17" s="73"/>
      <c r="S17" s="73"/>
      <c r="T17" s="89"/>
      <c r="U17" s="75"/>
      <c r="V17" s="76"/>
      <c r="W17" s="77"/>
      <c r="X17" s="78"/>
      <c r="Y17" s="73"/>
      <c r="Z17" s="73"/>
      <c r="AA17" s="73"/>
      <c r="AB17" s="73"/>
      <c r="AC17" s="73"/>
      <c r="AD17" s="73"/>
      <c r="AE17" s="80"/>
      <c r="AF17" s="76"/>
      <c r="AG17" s="96"/>
      <c r="AH17" s="71"/>
      <c r="AI17" s="73"/>
      <c r="AJ17" s="73"/>
      <c r="AK17" s="73"/>
      <c r="AL17" s="73"/>
      <c r="AM17" s="73"/>
      <c r="AN17" s="73"/>
      <c r="AO17" s="80"/>
      <c r="AP17" s="76"/>
      <c r="AQ17" s="96"/>
      <c r="AR17" s="71"/>
      <c r="AS17" s="73"/>
      <c r="AT17" s="73"/>
      <c r="AU17" s="73"/>
      <c r="AV17" s="73"/>
      <c r="AW17" s="73"/>
      <c r="AX17" s="73"/>
      <c r="AY17" s="80"/>
      <c r="AZ17" s="76"/>
      <c r="BA17" s="96"/>
      <c r="BB17" s="71"/>
      <c r="BC17" s="73"/>
      <c r="BD17" s="73"/>
      <c r="BE17" s="73"/>
      <c r="BF17" s="73"/>
      <c r="BG17" s="73"/>
      <c r="BH17" s="73"/>
      <c r="BI17" s="80"/>
      <c r="BJ17" s="76"/>
      <c r="BK17" s="96"/>
      <c r="BL17" s="73">
        <v>30</v>
      </c>
      <c r="BM17" s="73"/>
      <c r="BN17" s="73"/>
      <c r="BO17" s="73"/>
      <c r="BP17" s="73"/>
      <c r="BQ17" s="73"/>
      <c r="BR17" s="73"/>
      <c r="BS17" s="80"/>
      <c r="BT17" s="76"/>
      <c r="BU17" s="97">
        <v>2</v>
      </c>
      <c r="BV17" s="71"/>
      <c r="BW17" s="73"/>
      <c r="BX17" s="73"/>
      <c r="BY17" s="73"/>
      <c r="BZ17" s="73"/>
      <c r="CA17" s="73"/>
      <c r="CB17" s="73"/>
      <c r="CC17" s="80"/>
      <c r="CD17" s="76"/>
      <c r="CE17" s="83"/>
      <c r="CF17" s="84">
        <f t="shared" si="9"/>
        <v>2</v>
      </c>
    </row>
    <row r="18" spans="1:84" s="31" customFormat="1" ht="16.5" customHeight="1" x14ac:dyDescent="0.2">
      <c r="A18" s="101"/>
      <c r="B18" s="102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4"/>
    </row>
    <row r="19" spans="1:84" s="64" customFormat="1" ht="22.5" customHeight="1" x14ac:dyDescent="0.2">
      <c r="A19" s="53" t="s">
        <v>37</v>
      </c>
      <c r="B19" s="105" t="s">
        <v>38</v>
      </c>
      <c r="C19" s="55"/>
      <c r="D19" s="55"/>
      <c r="E19" s="56">
        <f t="shared" ref="E19:U19" si="11">SUM(E20:E26)</f>
        <v>390</v>
      </c>
      <c r="F19" s="56">
        <f t="shared" si="11"/>
        <v>195</v>
      </c>
      <c r="G19" s="56">
        <f t="shared" si="11"/>
        <v>135</v>
      </c>
      <c r="H19" s="56">
        <f t="shared" si="11"/>
        <v>60</v>
      </c>
      <c r="I19" s="56">
        <f t="shared" si="11"/>
        <v>0</v>
      </c>
      <c r="J19" s="56">
        <f t="shared" si="11"/>
        <v>0</v>
      </c>
      <c r="K19" s="56">
        <f t="shared" si="11"/>
        <v>0</v>
      </c>
      <c r="L19" s="56">
        <f t="shared" si="11"/>
        <v>0</v>
      </c>
      <c r="M19" s="56">
        <f t="shared" si="11"/>
        <v>0</v>
      </c>
      <c r="N19" s="106">
        <f t="shared" si="11"/>
        <v>75</v>
      </c>
      <c r="O19" s="106">
        <f t="shared" si="11"/>
        <v>75</v>
      </c>
      <c r="P19" s="106">
        <f t="shared" si="11"/>
        <v>15</v>
      </c>
      <c r="Q19" s="106">
        <f t="shared" si="11"/>
        <v>0</v>
      </c>
      <c r="R19" s="106">
        <f t="shared" si="11"/>
        <v>0</v>
      </c>
      <c r="S19" s="106">
        <f t="shared" si="11"/>
        <v>0</v>
      </c>
      <c r="T19" s="106">
        <f t="shared" si="11"/>
        <v>0</v>
      </c>
      <c r="U19" s="106">
        <f t="shared" si="11"/>
        <v>0</v>
      </c>
      <c r="V19" s="59">
        <f>COUNTIF(V20:V26,"E")</f>
        <v>3</v>
      </c>
      <c r="W19" s="59">
        <f t="shared" ref="W19:AE19" si="12">SUM(W20:W26)</f>
        <v>20</v>
      </c>
      <c r="X19" s="107">
        <f t="shared" si="12"/>
        <v>90</v>
      </c>
      <c r="Y19" s="107">
        <f t="shared" si="12"/>
        <v>30</v>
      </c>
      <c r="Z19" s="107">
        <f t="shared" si="12"/>
        <v>45</v>
      </c>
      <c r="AA19" s="107">
        <f t="shared" si="12"/>
        <v>0</v>
      </c>
      <c r="AB19" s="107">
        <f t="shared" si="12"/>
        <v>0</v>
      </c>
      <c r="AC19" s="107">
        <f t="shared" si="12"/>
        <v>0</v>
      </c>
      <c r="AD19" s="107">
        <f t="shared" si="12"/>
        <v>0</v>
      </c>
      <c r="AE19" s="107">
        <f t="shared" si="12"/>
        <v>0</v>
      </c>
      <c r="AF19" s="59">
        <f>COUNTIF(AF20:AF26,"E")</f>
        <v>2</v>
      </c>
      <c r="AG19" s="59">
        <f t="shared" ref="AG19:AO19" si="13">SUM(AG20:AG26)</f>
        <v>15</v>
      </c>
      <c r="AH19" s="107">
        <f t="shared" si="13"/>
        <v>30</v>
      </c>
      <c r="AI19" s="107">
        <f t="shared" si="13"/>
        <v>30</v>
      </c>
      <c r="AJ19" s="107">
        <f t="shared" si="13"/>
        <v>0</v>
      </c>
      <c r="AK19" s="107">
        <f t="shared" si="13"/>
        <v>0</v>
      </c>
      <c r="AL19" s="107">
        <f t="shared" si="13"/>
        <v>0</v>
      </c>
      <c r="AM19" s="107">
        <f t="shared" si="13"/>
        <v>0</v>
      </c>
      <c r="AN19" s="107">
        <f t="shared" si="13"/>
        <v>0</v>
      </c>
      <c r="AO19" s="107">
        <f t="shared" si="13"/>
        <v>0</v>
      </c>
      <c r="AP19" s="59">
        <f>COUNTIF(AP20:AP26,"E")</f>
        <v>1</v>
      </c>
      <c r="AQ19" s="59">
        <f t="shared" ref="AQ19:AY19" si="14">SUM(AQ20:AQ26)</f>
        <v>4</v>
      </c>
      <c r="AR19" s="107">
        <f t="shared" si="14"/>
        <v>0</v>
      </c>
      <c r="AS19" s="107">
        <f t="shared" si="14"/>
        <v>0</v>
      </c>
      <c r="AT19" s="107">
        <f t="shared" si="14"/>
        <v>0</v>
      </c>
      <c r="AU19" s="107">
        <f t="shared" si="14"/>
        <v>0</v>
      </c>
      <c r="AV19" s="107">
        <f t="shared" si="14"/>
        <v>0</v>
      </c>
      <c r="AW19" s="107">
        <f t="shared" si="14"/>
        <v>0</v>
      </c>
      <c r="AX19" s="107">
        <f t="shared" si="14"/>
        <v>0</v>
      </c>
      <c r="AY19" s="107">
        <f t="shared" si="14"/>
        <v>0</v>
      </c>
      <c r="AZ19" s="59">
        <f>COUNTIF(AZ20:AZ26,"E")</f>
        <v>0</v>
      </c>
      <c r="BA19" s="59">
        <f t="shared" ref="BA19:BI19" si="15">SUM(BA20:BA26)</f>
        <v>0</v>
      </c>
      <c r="BB19" s="107">
        <f t="shared" si="15"/>
        <v>0</v>
      </c>
      <c r="BC19" s="107">
        <f t="shared" si="15"/>
        <v>0</v>
      </c>
      <c r="BD19" s="107">
        <f t="shared" si="15"/>
        <v>0</v>
      </c>
      <c r="BE19" s="107">
        <f t="shared" si="15"/>
        <v>0</v>
      </c>
      <c r="BF19" s="107">
        <f t="shared" si="15"/>
        <v>0</v>
      </c>
      <c r="BG19" s="107">
        <f t="shared" si="15"/>
        <v>0</v>
      </c>
      <c r="BH19" s="107">
        <f t="shared" si="15"/>
        <v>0</v>
      </c>
      <c r="BI19" s="107">
        <f t="shared" si="15"/>
        <v>0</v>
      </c>
      <c r="BJ19" s="59">
        <f>COUNTIF(BJ20:BJ26,"E")</f>
        <v>0</v>
      </c>
      <c r="BK19" s="59">
        <f t="shared" ref="BK19:BS19" si="16">SUM(BK20:BK26)</f>
        <v>0</v>
      </c>
      <c r="BL19" s="107">
        <f t="shared" si="16"/>
        <v>0</v>
      </c>
      <c r="BM19" s="107">
        <f t="shared" si="16"/>
        <v>0</v>
      </c>
      <c r="BN19" s="107">
        <f t="shared" si="16"/>
        <v>0</v>
      </c>
      <c r="BO19" s="107">
        <f t="shared" si="16"/>
        <v>0</v>
      </c>
      <c r="BP19" s="107">
        <f t="shared" si="16"/>
        <v>0</v>
      </c>
      <c r="BQ19" s="107">
        <f t="shared" si="16"/>
        <v>0</v>
      </c>
      <c r="BR19" s="107">
        <f t="shared" si="16"/>
        <v>0</v>
      </c>
      <c r="BS19" s="107">
        <f t="shared" si="16"/>
        <v>0</v>
      </c>
      <c r="BT19" s="59">
        <f>COUNTIF(BT20:BT26,"E")</f>
        <v>0</v>
      </c>
      <c r="BU19" s="108">
        <f t="shared" ref="BU19:CC19" si="17">SUM(BU20:BU26)</f>
        <v>0</v>
      </c>
      <c r="BV19" s="107">
        <f t="shared" si="17"/>
        <v>0</v>
      </c>
      <c r="BW19" s="107">
        <f t="shared" si="17"/>
        <v>0</v>
      </c>
      <c r="BX19" s="107">
        <f t="shared" si="17"/>
        <v>0</v>
      </c>
      <c r="BY19" s="107">
        <f t="shared" si="17"/>
        <v>0</v>
      </c>
      <c r="BZ19" s="107">
        <f t="shared" si="17"/>
        <v>0</v>
      </c>
      <c r="CA19" s="107">
        <f t="shared" si="17"/>
        <v>0</v>
      </c>
      <c r="CB19" s="107">
        <f t="shared" si="17"/>
        <v>0</v>
      </c>
      <c r="CC19" s="107">
        <f t="shared" si="17"/>
        <v>0</v>
      </c>
      <c r="CD19" s="59">
        <f>COUNTIF(CD20:CD26,"E")</f>
        <v>0</v>
      </c>
      <c r="CE19" s="109">
        <f>SUM(CE20:CE26)</f>
        <v>0</v>
      </c>
      <c r="CF19" s="110">
        <f>SUM(CF20:CF26)</f>
        <v>39</v>
      </c>
    </row>
    <row r="20" spans="1:84" s="31" customFormat="1" ht="14.25" customHeight="1" x14ac:dyDescent="0.2">
      <c r="A20" s="65">
        <v>1</v>
      </c>
      <c r="B20" s="111" t="s">
        <v>39</v>
      </c>
      <c r="C20" s="112"/>
      <c r="D20" s="113"/>
      <c r="E20" s="69">
        <f>SUM(F20:M20)</f>
        <v>45</v>
      </c>
      <c r="F20" s="70">
        <f t="shared" ref="F20:M20" si="18">SUM(N20+X20+AH20+AR20+BB20+BL20+BV20)</f>
        <v>15</v>
      </c>
      <c r="G20" s="70">
        <f t="shared" si="18"/>
        <v>30</v>
      </c>
      <c r="H20" s="70">
        <f t="shared" si="18"/>
        <v>0</v>
      </c>
      <c r="I20" s="70">
        <f t="shared" si="18"/>
        <v>0</v>
      </c>
      <c r="J20" s="70">
        <f t="shared" si="18"/>
        <v>0</v>
      </c>
      <c r="K20" s="70">
        <f t="shared" si="18"/>
        <v>0</v>
      </c>
      <c r="L20" s="70">
        <f t="shared" si="18"/>
        <v>0</v>
      </c>
      <c r="M20" s="70">
        <f t="shared" si="18"/>
        <v>0</v>
      </c>
      <c r="N20" s="71">
        <v>15</v>
      </c>
      <c r="O20" s="73">
        <v>30</v>
      </c>
      <c r="P20" s="73"/>
      <c r="Q20" s="73"/>
      <c r="R20" s="73"/>
      <c r="S20" s="73"/>
      <c r="T20" s="73"/>
      <c r="U20" s="114"/>
      <c r="V20" s="115" t="s">
        <v>40</v>
      </c>
      <c r="W20" s="81">
        <v>6</v>
      </c>
      <c r="X20" s="71"/>
      <c r="Y20" s="73"/>
      <c r="Z20" s="73"/>
      <c r="AA20" s="73"/>
      <c r="AB20" s="73"/>
      <c r="AC20" s="73"/>
      <c r="AD20" s="73"/>
      <c r="AE20" s="114"/>
      <c r="AF20" s="115"/>
      <c r="AG20" s="81"/>
      <c r="AH20" s="71"/>
      <c r="AI20" s="73"/>
      <c r="AJ20" s="73"/>
      <c r="AK20" s="73"/>
      <c r="AL20" s="73"/>
      <c r="AM20" s="73"/>
      <c r="AN20" s="73"/>
      <c r="AO20" s="114"/>
      <c r="AP20" s="115"/>
      <c r="AQ20" s="81"/>
      <c r="AR20" s="71"/>
      <c r="AS20" s="73"/>
      <c r="AT20" s="73"/>
      <c r="AU20" s="73"/>
      <c r="AV20" s="73"/>
      <c r="AW20" s="73"/>
      <c r="AX20" s="73"/>
      <c r="AY20" s="114"/>
      <c r="AZ20" s="115"/>
      <c r="BA20" s="81"/>
      <c r="BB20" s="71"/>
      <c r="BC20" s="73"/>
      <c r="BD20" s="73"/>
      <c r="BE20" s="73"/>
      <c r="BF20" s="73"/>
      <c r="BG20" s="73"/>
      <c r="BH20" s="73"/>
      <c r="BI20" s="114"/>
      <c r="BJ20" s="115"/>
      <c r="BK20" s="81"/>
      <c r="BL20" s="71"/>
      <c r="BM20" s="73"/>
      <c r="BN20" s="73"/>
      <c r="BO20" s="73"/>
      <c r="BP20" s="73"/>
      <c r="BQ20" s="73"/>
      <c r="BR20" s="73"/>
      <c r="BS20" s="114"/>
      <c r="BT20" s="115"/>
      <c r="BU20" s="82"/>
      <c r="BV20" s="71"/>
      <c r="BW20" s="73"/>
      <c r="BX20" s="73"/>
      <c r="BY20" s="73"/>
      <c r="BZ20" s="73"/>
      <c r="CA20" s="73"/>
      <c r="CB20" s="73"/>
      <c r="CC20" s="114"/>
      <c r="CD20" s="115"/>
      <c r="CE20" s="83"/>
      <c r="CF20" s="84">
        <f>(CE20+BU20+BK20+BA20+AQ20+AG20+W20)</f>
        <v>6</v>
      </c>
    </row>
    <row r="21" spans="1:84" s="31" customFormat="1" ht="12.75" customHeight="1" x14ac:dyDescent="0.2">
      <c r="A21" s="85">
        <v>2</v>
      </c>
      <c r="B21" s="116" t="s">
        <v>41</v>
      </c>
      <c r="C21" s="117"/>
      <c r="D21" s="118"/>
      <c r="E21" s="69">
        <f t="shared" ref="E21:E26" si="19">SUM(F21:M21)</f>
        <v>60</v>
      </c>
      <c r="F21" s="70">
        <f t="shared" ref="F21:F26" si="20">SUM(N21+X21+AH21+AR21+BB21+BL21+BV21)</f>
        <v>30</v>
      </c>
      <c r="G21" s="70">
        <f t="shared" ref="G21:G26" si="21">SUM(O21+Y21+AI21+AS21+BC21+BM21+BW21)</f>
        <v>30</v>
      </c>
      <c r="H21" s="70">
        <f t="shared" ref="H21:H26" si="22">SUM(P21+Z21+AJ21+AT21+BD21+BN21+BX21)</f>
        <v>0</v>
      </c>
      <c r="I21" s="70">
        <f t="shared" ref="I21:I26" si="23">SUM(Q21+AA21+AK21+AU21+BE21+BO21+BY21)</f>
        <v>0</v>
      </c>
      <c r="J21" s="70">
        <f t="shared" ref="J21:J26" si="24">SUM(R21+AB21+AL21+AV21+BF21+BP21+BZ21)</f>
        <v>0</v>
      </c>
      <c r="K21" s="70">
        <f t="shared" ref="K21:K26" si="25">SUM(S21+AC21+AM21+AW21+BG21+BQ21+CA21)</f>
        <v>0</v>
      </c>
      <c r="L21" s="70">
        <f t="shared" ref="L21:L26" si="26">SUM(T21+AD21+AN21+AX21+BH21+BR21+CB21)</f>
        <v>0</v>
      </c>
      <c r="M21" s="70">
        <f t="shared" ref="M21:M26" si="27">SUM(U21+AE21+AO21+AY21+BI21+BS21+CC21)</f>
        <v>0</v>
      </c>
      <c r="N21" s="71">
        <v>30</v>
      </c>
      <c r="O21" s="73">
        <v>30</v>
      </c>
      <c r="P21" s="73"/>
      <c r="Q21" s="73"/>
      <c r="R21" s="73"/>
      <c r="S21" s="73"/>
      <c r="T21" s="73"/>
      <c r="U21" s="114"/>
      <c r="V21" s="115" t="s">
        <v>40</v>
      </c>
      <c r="W21" s="81">
        <v>7</v>
      </c>
      <c r="X21" s="71"/>
      <c r="Y21" s="73"/>
      <c r="Z21" s="73"/>
      <c r="AA21" s="73"/>
      <c r="AB21" s="73"/>
      <c r="AC21" s="73"/>
      <c r="AD21" s="73"/>
      <c r="AE21" s="114"/>
      <c r="AF21" s="115"/>
      <c r="AG21" s="81"/>
      <c r="AH21" s="71"/>
      <c r="AI21" s="73"/>
      <c r="AJ21" s="73"/>
      <c r="AK21" s="73"/>
      <c r="AL21" s="73"/>
      <c r="AM21" s="73"/>
      <c r="AN21" s="73"/>
      <c r="AO21" s="114"/>
      <c r="AP21" s="115"/>
      <c r="AQ21" s="81"/>
      <c r="AR21" s="71"/>
      <c r="AS21" s="73"/>
      <c r="AT21" s="73"/>
      <c r="AU21" s="73"/>
      <c r="AV21" s="73"/>
      <c r="AW21" s="73"/>
      <c r="AX21" s="73"/>
      <c r="AY21" s="114"/>
      <c r="AZ21" s="115"/>
      <c r="BA21" s="81"/>
      <c r="BB21" s="71"/>
      <c r="BC21" s="73"/>
      <c r="BD21" s="73"/>
      <c r="BE21" s="73"/>
      <c r="BF21" s="73"/>
      <c r="BG21" s="73"/>
      <c r="BH21" s="73"/>
      <c r="BI21" s="114"/>
      <c r="BJ21" s="115"/>
      <c r="BK21" s="81"/>
      <c r="BL21" s="71"/>
      <c r="BM21" s="73"/>
      <c r="BN21" s="73"/>
      <c r="BO21" s="73"/>
      <c r="BP21" s="73"/>
      <c r="BQ21" s="73"/>
      <c r="BR21" s="73"/>
      <c r="BS21" s="114"/>
      <c r="BT21" s="115"/>
      <c r="BU21" s="82"/>
      <c r="BV21" s="71"/>
      <c r="BW21" s="73"/>
      <c r="BX21" s="73"/>
      <c r="BY21" s="73"/>
      <c r="BZ21" s="73"/>
      <c r="CA21" s="73"/>
      <c r="CB21" s="73"/>
      <c r="CC21" s="114"/>
      <c r="CD21" s="115"/>
      <c r="CE21" s="83"/>
      <c r="CF21" s="84">
        <f t="shared" ref="CF21:CF26" si="28">(CE21+BU21+BK21+BA21+AQ21+AG21+W21)</f>
        <v>7</v>
      </c>
    </row>
    <row r="22" spans="1:84" s="31" customFormat="1" ht="14.25" customHeight="1" x14ac:dyDescent="0.2">
      <c r="A22" s="85">
        <v>3</v>
      </c>
      <c r="B22" s="119" t="s">
        <v>42</v>
      </c>
      <c r="C22" s="120"/>
      <c r="D22" s="121"/>
      <c r="E22" s="69">
        <f t="shared" si="19"/>
        <v>60</v>
      </c>
      <c r="F22" s="70">
        <f t="shared" si="20"/>
        <v>30</v>
      </c>
      <c r="G22" s="70">
        <f t="shared" si="21"/>
        <v>30</v>
      </c>
      <c r="H22" s="70">
        <f t="shared" si="22"/>
        <v>0</v>
      </c>
      <c r="I22" s="70">
        <f t="shared" si="23"/>
        <v>0</v>
      </c>
      <c r="J22" s="70">
        <f t="shared" si="24"/>
        <v>0</v>
      </c>
      <c r="K22" s="70">
        <f t="shared" si="25"/>
        <v>0</v>
      </c>
      <c r="L22" s="70">
        <f t="shared" si="26"/>
        <v>0</v>
      </c>
      <c r="M22" s="70">
        <f t="shared" si="27"/>
        <v>0</v>
      </c>
      <c r="N22" s="71"/>
      <c r="O22" s="73"/>
      <c r="P22" s="73"/>
      <c r="Q22" s="73"/>
      <c r="R22" s="73"/>
      <c r="S22" s="73"/>
      <c r="T22" s="73"/>
      <c r="U22" s="114"/>
      <c r="V22" s="115"/>
      <c r="W22" s="81"/>
      <c r="X22" s="71">
        <v>30</v>
      </c>
      <c r="Y22" s="73">
        <v>30</v>
      </c>
      <c r="Z22" s="73"/>
      <c r="AA22" s="73"/>
      <c r="AB22" s="73"/>
      <c r="AC22" s="73"/>
      <c r="AD22" s="73"/>
      <c r="AE22" s="114"/>
      <c r="AF22" s="115" t="s">
        <v>40</v>
      </c>
      <c r="AG22" s="81">
        <v>6</v>
      </c>
      <c r="AH22" s="71"/>
      <c r="AI22" s="73"/>
      <c r="AJ22" s="73"/>
      <c r="AK22" s="73"/>
      <c r="AL22" s="73"/>
      <c r="AM22" s="73"/>
      <c r="AN22" s="73"/>
      <c r="AO22" s="114"/>
      <c r="AP22" s="115"/>
      <c r="AQ22" s="81"/>
      <c r="AR22" s="71"/>
      <c r="AS22" s="73"/>
      <c r="AT22" s="73"/>
      <c r="AU22" s="73"/>
      <c r="AV22" s="73"/>
      <c r="AW22" s="73"/>
      <c r="AX22" s="73"/>
      <c r="AY22" s="114"/>
      <c r="AZ22" s="115"/>
      <c r="BA22" s="81"/>
      <c r="BB22" s="71"/>
      <c r="BC22" s="73"/>
      <c r="BD22" s="73"/>
      <c r="BE22" s="73"/>
      <c r="BF22" s="73"/>
      <c r="BG22" s="73"/>
      <c r="BH22" s="73"/>
      <c r="BI22" s="114"/>
      <c r="BJ22" s="115"/>
      <c r="BK22" s="81"/>
      <c r="BL22" s="71"/>
      <c r="BM22" s="73"/>
      <c r="BN22" s="73"/>
      <c r="BO22" s="73"/>
      <c r="BP22" s="73"/>
      <c r="BQ22" s="73"/>
      <c r="BR22" s="73"/>
      <c r="BS22" s="114"/>
      <c r="BT22" s="115"/>
      <c r="BU22" s="82"/>
      <c r="BV22" s="71"/>
      <c r="BW22" s="73"/>
      <c r="BX22" s="73"/>
      <c r="BY22" s="73"/>
      <c r="BZ22" s="73"/>
      <c r="CA22" s="73"/>
      <c r="CB22" s="73"/>
      <c r="CC22" s="114"/>
      <c r="CD22" s="115"/>
      <c r="CE22" s="83"/>
      <c r="CF22" s="84">
        <f t="shared" si="28"/>
        <v>6</v>
      </c>
    </row>
    <row r="23" spans="1:84" s="31" customFormat="1" ht="12.75" x14ac:dyDescent="0.2">
      <c r="A23" s="85">
        <v>4</v>
      </c>
      <c r="B23" s="95" t="s">
        <v>43</v>
      </c>
      <c r="C23" s="87"/>
      <c r="D23" s="88"/>
      <c r="E23" s="69">
        <f t="shared" si="19"/>
        <v>60</v>
      </c>
      <c r="F23" s="70">
        <f t="shared" si="20"/>
        <v>30</v>
      </c>
      <c r="G23" s="70">
        <f t="shared" si="21"/>
        <v>30</v>
      </c>
      <c r="H23" s="70">
        <f t="shared" si="22"/>
        <v>0</v>
      </c>
      <c r="I23" s="70">
        <f t="shared" si="23"/>
        <v>0</v>
      </c>
      <c r="J23" s="70">
        <f t="shared" si="24"/>
        <v>0</v>
      </c>
      <c r="K23" s="70">
        <f t="shared" si="25"/>
        <v>0</v>
      </c>
      <c r="L23" s="70">
        <f t="shared" si="26"/>
        <v>0</v>
      </c>
      <c r="M23" s="70">
        <f t="shared" si="27"/>
        <v>0</v>
      </c>
      <c r="N23" s="71"/>
      <c r="O23" s="73"/>
      <c r="P23" s="73"/>
      <c r="Q23" s="73"/>
      <c r="R23" s="73"/>
      <c r="S23" s="73"/>
      <c r="T23" s="73"/>
      <c r="U23" s="114"/>
      <c r="V23" s="115"/>
      <c r="W23" s="96"/>
      <c r="X23" s="71"/>
      <c r="Y23" s="73"/>
      <c r="Z23" s="73"/>
      <c r="AA23" s="73"/>
      <c r="AB23" s="73"/>
      <c r="AC23" s="73"/>
      <c r="AD23" s="73"/>
      <c r="AE23" s="114"/>
      <c r="AF23" s="115"/>
      <c r="AG23" s="96"/>
      <c r="AH23" s="71">
        <v>30</v>
      </c>
      <c r="AI23" s="73">
        <v>30</v>
      </c>
      <c r="AJ23" s="73"/>
      <c r="AK23" s="73"/>
      <c r="AL23" s="73"/>
      <c r="AM23" s="73"/>
      <c r="AN23" s="73"/>
      <c r="AO23" s="114"/>
      <c r="AP23" s="115" t="s">
        <v>40</v>
      </c>
      <c r="AQ23" s="96">
        <v>4</v>
      </c>
      <c r="AR23" s="71"/>
      <c r="AS23" s="73"/>
      <c r="AT23" s="73"/>
      <c r="AU23" s="73"/>
      <c r="AV23" s="73"/>
      <c r="AW23" s="73"/>
      <c r="AX23" s="73"/>
      <c r="AY23" s="114"/>
      <c r="AZ23" s="115"/>
      <c r="BA23" s="96"/>
      <c r="BB23" s="71"/>
      <c r="BC23" s="73"/>
      <c r="BD23" s="73"/>
      <c r="BE23" s="73"/>
      <c r="BF23" s="73"/>
      <c r="BG23" s="73"/>
      <c r="BH23" s="73"/>
      <c r="BI23" s="114"/>
      <c r="BJ23" s="115"/>
      <c r="BK23" s="96"/>
      <c r="BL23" s="71"/>
      <c r="BM23" s="73"/>
      <c r="BN23" s="73"/>
      <c r="BO23" s="73"/>
      <c r="BP23" s="73"/>
      <c r="BQ23" s="73"/>
      <c r="BR23" s="73"/>
      <c r="BS23" s="114"/>
      <c r="BT23" s="115"/>
      <c r="BU23" s="97"/>
      <c r="BV23" s="71"/>
      <c r="BW23" s="73"/>
      <c r="BX23" s="73"/>
      <c r="BY23" s="73"/>
      <c r="BZ23" s="73"/>
      <c r="CA23" s="73"/>
      <c r="CB23" s="73"/>
      <c r="CC23" s="114"/>
      <c r="CD23" s="115"/>
      <c r="CE23" s="122"/>
      <c r="CF23" s="84">
        <f t="shared" si="28"/>
        <v>4</v>
      </c>
    </row>
    <row r="24" spans="1:84" s="31" customFormat="1" ht="12.75" x14ac:dyDescent="0.2">
      <c r="A24" s="85">
        <v>5</v>
      </c>
      <c r="B24" s="116" t="s">
        <v>44</v>
      </c>
      <c r="C24" s="117"/>
      <c r="D24" s="118"/>
      <c r="E24" s="69">
        <f t="shared" si="19"/>
        <v>60</v>
      </c>
      <c r="F24" s="70">
        <f t="shared" si="20"/>
        <v>30</v>
      </c>
      <c r="G24" s="70">
        <f t="shared" si="21"/>
        <v>0</v>
      </c>
      <c r="H24" s="70">
        <f t="shared" si="22"/>
        <v>30</v>
      </c>
      <c r="I24" s="70">
        <f t="shared" si="23"/>
        <v>0</v>
      </c>
      <c r="J24" s="70">
        <f t="shared" si="24"/>
        <v>0</v>
      </c>
      <c r="K24" s="70">
        <f t="shared" si="25"/>
        <v>0</v>
      </c>
      <c r="L24" s="70">
        <f t="shared" si="26"/>
        <v>0</v>
      </c>
      <c r="M24" s="70">
        <f t="shared" si="27"/>
        <v>0</v>
      </c>
      <c r="N24" s="71"/>
      <c r="O24" s="73"/>
      <c r="P24" s="73"/>
      <c r="Q24" s="73"/>
      <c r="R24" s="73"/>
      <c r="S24" s="73"/>
      <c r="T24" s="73"/>
      <c r="U24" s="114"/>
      <c r="V24" s="115"/>
      <c r="W24" s="96"/>
      <c r="X24" s="71">
        <v>30</v>
      </c>
      <c r="Y24" s="73"/>
      <c r="Z24" s="73">
        <v>30</v>
      </c>
      <c r="AA24" s="73"/>
      <c r="AB24" s="73"/>
      <c r="AC24" s="73"/>
      <c r="AD24" s="73"/>
      <c r="AE24" s="114"/>
      <c r="AF24" s="115" t="s">
        <v>40</v>
      </c>
      <c r="AG24" s="96">
        <v>6</v>
      </c>
      <c r="AH24" s="71"/>
      <c r="AI24" s="73"/>
      <c r="AJ24" s="73"/>
      <c r="AK24" s="73"/>
      <c r="AL24" s="73"/>
      <c r="AM24" s="73"/>
      <c r="AN24" s="73"/>
      <c r="AO24" s="114"/>
      <c r="AP24" s="115"/>
      <c r="AQ24" s="96"/>
      <c r="AR24" s="71"/>
      <c r="AS24" s="73"/>
      <c r="AT24" s="73"/>
      <c r="AU24" s="73"/>
      <c r="AV24" s="73"/>
      <c r="AW24" s="73"/>
      <c r="AX24" s="73"/>
      <c r="AY24" s="114"/>
      <c r="AZ24" s="115"/>
      <c r="BA24" s="96"/>
      <c r="BB24" s="71"/>
      <c r="BC24" s="73"/>
      <c r="BD24" s="73"/>
      <c r="BE24" s="73"/>
      <c r="BF24" s="73"/>
      <c r="BG24" s="73"/>
      <c r="BH24" s="73"/>
      <c r="BI24" s="114"/>
      <c r="BJ24" s="115"/>
      <c r="BK24" s="96"/>
      <c r="BL24" s="71"/>
      <c r="BM24" s="73"/>
      <c r="BN24" s="73"/>
      <c r="BO24" s="73"/>
      <c r="BP24" s="73"/>
      <c r="BQ24" s="73"/>
      <c r="BR24" s="73"/>
      <c r="BS24" s="114"/>
      <c r="BT24" s="115"/>
      <c r="BU24" s="97"/>
      <c r="BV24" s="71"/>
      <c r="BW24" s="73"/>
      <c r="BX24" s="73"/>
      <c r="BY24" s="73"/>
      <c r="BZ24" s="73"/>
      <c r="CA24" s="73"/>
      <c r="CB24" s="73"/>
      <c r="CC24" s="114"/>
      <c r="CD24" s="115"/>
      <c r="CE24" s="122"/>
      <c r="CF24" s="84">
        <f t="shared" si="28"/>
        <v>6</v>
      </c>
    </row>
    <row r="25" spans="1:84" s="31" customFormat="1" ht="12.75" x14ac:dyDescent="0.2">
      <c r="A25" s="85">
        <v>6</v>
      </c>
      <c r="B25" s="95" t="s">
        <v>45</v>
      </c>
      <c r="C25" s="87"/>
      <c r="D25" s="88"/>
      <c r="E25" s="69">
        <f t="shared" si="19"/>
        <v>60</v>
      </c>
      <c r="F25" s="70">
        <f t="shared" si="20"/>
        <v>30</v>
      </c>
      <c r="G25" s="70">
        <f t="shared" si="21"/>
        <v>15</v>
      </c>
      <c r="H25" s="70">
        <f t="shared" si="22"/>
        <v>15</v>
      </c>
      <c r="I25" s="70">
        <f t="shared" si="23"/>
        <v>0</v>
      </c>
      <c r="J25" s="70">
        <f t="shared" si="24"/>
        <v>0</v>
      </c>
      <c r="K25" s="70">
        <f t="shared" si="25"/>
        <v>0</v>
      </c>
      <c r="L25" s="70">
        <f t="shared" si="26"/>
        <v>0</v>
      </c>
      <c r="M25" s="70">
        <f t="shared" si="27"/>
        <v>0</v>
      </c>
      <c r="N25" s="71">
        <v>30</v>
      </c>
      <c r="O25" s="73">
        <v>15</v>
      </c>
      <c r="P25" s="73">
        <v>15</v>
      </c>
      <c r="Q25" s="73"/>
      <c r="R25" s="73"/>
      <c r="S25" s="73"/>
      <c r="T25" s="73"/>
      <c r="U25" s="114"/>
      <c r="V25" s="115" t="s">
        <v>40</v>
      </c>
      <c r="W25" s="96">
        <v>7</v>
      </c>
      <c r="X25" s="71"/>
      <c r="Y25" s="73"/>
      <c r="Z25" s="73"/>
      <c r="AA25" s="73"/>
      <c r="AB25" s="73"/>
      <c r="AC25" s="73"/>
      <c r="AD25" s="73"/>
      <c r="AE25" s="114"/>
      <c r="AF25" s="115"/>
      <c r="AG25" s="96"/>
      <c r="AH25" s="71"/>
      <c r="AI25" s="73"/>
      <c r="AJ25" s="73"/>
      <c r="AK25" s="73"/>
      <c r="AL25" s="73"/>
      <c r="AM25" s="73"/>
      <c r="AN25" s="73"/>
      <c r="AO25" s="114"/>
      <c r="AP25" s="115"/>
      <c r="AQ25" s="96"/>
      <c r="AR25" s="71"/>
      <c r="AS25" s="73"/>
      <c r="AT25" s="73"/>
      <c r="AU25" s="73"/>
      <c r="AV25" s="73"/>
      <c r="AW25" s="73"/>
      <c r="AX25" s="73"/>
      <c r="AY25" s="114"/>
      <c r="AZ25" s="115"/>
      <c r="BA25" s="96"/>
      <c r="BB25" s="71"/>
      <c r="BC25" s="73"/>
      <c r="BD25" s="73"/>
      <c r="BE25" s="73"/>
      <c r="BF25" s="73"/>
      <c r="BG25" s="73"/>
      <c r="BH25" s="73"/>
      <c r="BI25" s="114"/>
      <c r="BJ25" s="115"/>
      <c r="BK25" s="96"/>
      <c r="BL25" s="71"/>
      <c r="BM25" s="73"/>
      <c r="BN25" s="73"/>
      <c r="BO25" s="73"/>
      <c r="BP25" s="73"/>
      <c r="BQ25" s="73"/>
      <c r="BR25" s="73"/>
      <c r="BS25" s="114"/>
      <c r="BT25" s="115"/>
      <c r="BU25" s="97"/>
      <c r="BV25" s="71"/>
      <c r="BW25" s="73"/>
      <c r="BX25" s="73"/>
      <c r="BY25" s="73"/>
      <c r="BZ25" s="73"/>
      <c r="CA25" s="73"/>
      <c r="CB25" s="73"/>
      <c r="CC25" s="114"/>
      <c r="CD25" s="115"/>
      <c r="CE25" s="122"/>
      <c r="CF25" s="84">
        <f t="shared" si="28"/>
        <v>7</v>
      </c>
    </row>
    <row r="26" spans="1:84" s="31" customFormat="1" ht="12.75" x14ac:dyDescent="0.2">
      <c r="A26" s="85">
        <v>7</v>
      </c>
      <c r="B26" s="95" t="s">
        <v>46</v>
      </c>
      <c r="C26" s="87"/>
      <c r="D26" s="123"/>
      <c r="E26" s="69">
        <f t="shared" si="19"/>
        <v>45</v>
      </c>
      <c r="F26" s="70">
        <f t="shared" si="20"/>
        <v>30</v>
      </c>
      <c r="G26" s="70">
        <f t="shared" si="21"/>
        <v>0</v>
      </c>
      <c r="H26" s="70">
        <f t="shared" si="22"/>
        <v>15</v>
      </c>
      <c r="I26" s="70">
        <f t="shared" si="23"/>
        <v>0</v>
      </c>
      <c r="J26" s="70">
        <f t="shared" si="24"/>
        <v>0</v>
      </c>
      <c r="K26" s="70">
        <f t="shared" si="25"/>
        <v>0</v>
      </c>
      <c r="L26" s="70">
        <f t="shared" si="26"/>
        <v>0</v>
      </c>
      <c r="M26" s="70">
        <f t="shared" si="27"/>
        <v>0</v>
      </c>
      <c r="N26" s="71"/>
      <c r="O26" s="73"/>
      <c r="P26" s="73"/>
      <c r="Q26" s="73"/>
      <c r="R26" s="73"/>
      <c r="S26" s="73"/>
      <c r="T26" s="73"/>
      <c r="U26" s="114"/>
      <c r="V26" s="115"/>
      <c r="W26" s="96"/>
      <c r="X26" s="71">
        <v>30</v>
      </c>
      <c r="Y26" s="73"/>
      <c r="Z26" s="73">
        <v>15</v>
      </c>
      <c r="AA26" s="73"/>
      <c r="AB26" s="73"/>
      <c r="AC26" s="73"/>
      <c r="AD26" s="73"/>
      <c r="AE26" s="114"/>
      <c r="AF26" s="115"/>
      <c r="AG26" s="96">
        <v>3</v>
      </c>
      <c r="AH26" s="71"/>
      <c r="AI26" s="73"/>
      <c r="AJ26" s="73"/>
      <c r="AK26" s="73"/>
      <c r="AL26" s="73"/>
      <c r="AM26" s="73"/>
      <c r="AN26" s="73"/>
      <c r="AO26" s="114"/>
      <c r="AP26" s="115"/>
      <c r="AQ26" s="96"/>
      <c r="AR26" s="71"/>
      <c r="AS26" s="73"/>
      <c r="AT26" s="73"/>
      <c r="AU26" s="73"/>
      <c r="AV26" s="73"/>
      <c r="AW26" s="73"/>
      <c r="AX26" s="73"/>
      <c r="AY26" s="114"/>
      <c r="AZ26" s="115"/>
      <c r="BA26" s="96"/>
      <c r="BB26" s="71"/>
      <c r="BC26" s="73"/>
      <c r="BD26" s="73"/>
      <c r="BE26" s="73"/>
      <c r="BF26" s="73"/>
      <c r="BG26" s="73"/>
      <c r="BH26" s="73"/>
      <c r="BI26" s="114"/>
      <c r="BJ26" s="115"/>
      <c r="BK26" s="96"/>
      <c r="BL26" s="71"/>
      <c r="BM26" s="73"/>
      <c r="BN26" s="73"/>
      <c r="BO26" s="73"/>
      <c r="BP26" s="73"/>
      <c r="BQ26" s="73"/>
      <c r="BR26" s="73"/>
      <c r="BS26" s="114"/>
      <c r="BT26" s="115"/>
      <c r="BU26" s="97"/>
      <c r="BV26" s="71"/>
      <c r="BW26" s="73"/>
      <c r="BX26" s="73"/>
      <c r="BY26" s="73"/>
      <c r="BZ26" s="73"/>
      <c r="CA26" s="73"/>
      <c r="CB26" s="73"/>
      <c r="CC26" s="114"/>
      <c r="CD26" s="115"/>
      <c r="CE26" s="122"/>
      <c r="CF26" s="84">
        <f t="shared" si="28"/>
        <v>3</v>
      </c>
    </row>
    <row r="27" spans="1:84" s="31" customFormat="1" ht="16.5" customHeight="1" x14ac:dyDescent="0.2">
      <c r="A27" s="101"/>
      <c r="B27" s="102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4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4"/>
    </row>
    <row r="28" spans="1:84" s="64" customFormat="1" ht="22.5" customHeight="1" x14ac:dyDescent="0.2">
      <c r="A28" s="53" t="s">
        <v>47</v>
      </c>
      <c r="B28" s="124" t="s">
        <v>48</v>
      </c>
      <c r="C28" s="125"/>
      <c r="D28" s="125"/>
      <c r="E28" s="126">
        <f>SUM(E29:E46)</f>
        <v>1005</v>
      </c>
      <c r="F28" s="126">
        <f t="shared" ref="F28:U28" si="29">SUM(F29:F46)</f>
        <v>480</v>
      </c>
      <c r="G28" s="126">
        <f t="shared" si="29"/>
        <v>0</v>
      </c>
      <c r="H28" s="126">
        <f t="shared" si="29"/>
        <v>525</v>
      </c>
      <c r="I28" s="126">
        <f t="shared" si="29"/>
        <v>0</v>
      </c>
      <c r="J28" s="126">
        <f t="shared" si="29"/>
        <v>0</v>
      </c>
      <c r="K28" s="126">
        <f t="shared" si="29"/>
        <v>0</v>
      </c>
      <c r="L28" s="126">
        <f t="shared" si="29"/>
        <v>0</v>
      </c>
      <c r="M28" s="126">
        <f t="shared" si="29"/>
        <v>0</v>
      </c>
      <c r="N28" s="106">
        <f t="shared" si="29"/>
        <v>45</v>
      </c>
      <c r="O28" s="106">
        <f t="shared" si="29"/>
        <v>0</v>
      </c>
      <c r="P28" s="106">
        <f t="shared" si="29"/>
        <v>45</v>
      </c>
      <c r="Q28" s="106">
        <f t="shared" si="29"/>
        <v>0</v>
      </c>
      <c r="R28" s="106">
        <f t="shared" si="29"/>
        <v>0</v>
      </c>
      <c r="S28" s="106">
        <f t="shared" si="29"/>
        <v>0</v>
      </c>
      <c r="T28" s="106">
        <f t="shared" si="29"/>
        <v>0</v>
      </c>
      <c r="U28" s="106">
        <f t="shared" si="29"/>
        <v>0</v>
      </c>
      <c r="V28" s="59">
        <f>COUNTIF(V29:V46,"E")</f>
        <v>1</v>
      </c>
      <c r="W28" s="59">
        <f t="shared" ref="W28:AE28" si="30">SUM(W29:W46)</f>
        <v>8</v>
      </c>
      <c r="X28" s="107">
        <f t="shared" si="30"/>
        <v>60</v>
      </c>
      <c r="Y28" s="107">
        <f t="shared" si="30"/>
        <v>0</v>
      </c>
      <c r="Z28" s="107">
        <f t="shared" si="30"/>
        <v>60</v>
      </c>
      <c r="AA28" s="107">
        <f t="shared" si="30"/>
        <v>0</v>
      </c>
      <c r="AB28" s="107">
        <f t="shared" si="30"/>
        <v>0</v>
      </c>
      <c r="AC28" s="107">
        <f t="shared" si="30"/>
        <v>0</v>
      </c>
      <c r="AD28" s="107">
        <f t="shared" si="30"/>
        <v>0</v>
      </c>
      <c r="AE28" s="107">
        <f t="shared" si="30"/>
        <v>0</v>
      </c>
      <c r="AF28" s="59">
        <f>COUNTIF(AF29:AF46,"E")</f>
        <v>2</v>
      </c>
      <c r="AG28" s="59">
        <f t="shared" ref="AG28:AO28" si="31">SUM(AG29:AG46)</f>
        <v>13</v>
      </c>
      <c r="AH28" s="107">
        <f t="shared" si="31"/>
        <v>120</v>
      </c>
      <c r="AI28" s="107">
        <f t="shared" si="31"/>
        <v>0</v>
      </c>
      <c r="AJ28" s="107">
        <f t="shared" si="31"/>
        <v>135</v>
      </c>
      <c r="AK28" s="107">
        <f t="shared" si="31"/>
        <v>0</v>
      </c>
      <c r="AL28" s="107">
        <f t="shared" si="31"/>
        <v>0</v>
      </c>
      <c r="AM28" s="107">
        <f t="shared" si="31"/>
        <v>0</v>
      </c>
      <c r="AN28" s="107">
        <f t="shared" si="31"/>
        <v>0</v>
      </c>
      <c r="AO28" s="107">
        <f t="shared" si="31"/>
        <v>0</v>
      </c>
      <c r="AP28" s="59">
        <f>COUNTIF(AP29:AP46,"E")</f>
        <v>3</v>
      </c>
      <c r="AQ28" s="59">
        <f t="shared" ref="AQ28:AY28" si="32">SUM(AQ29:AQ46)</f>
        <v>22</v>
      </c>
      <c r="AR28" s="107">
        <f t="shared" si="32"/>
        <v>150</v>
      </c>
      <c r="AS28" s="107">
        <f t="shared" si="32"/>
        <v>0</v>
      </c>
      <c r="AT28" s="107">
        <f t="shared" si="32"/>
        <v>180</v>
      </c>
      <c r="AU28" s="107">
        <f t="shared" si="32"/>
        <v>0</v>
      </c>
      <c r="AV28" s="107">
        <f t="shared" si="32"/>
        <v>0</v>
      </c>
      <c r="AW28" s="107">
        <f t="shared" si="32"/>
        <v>0</v>
      </c>
      <c r="AX28" s="107">
        <f t="shared" si="32"/>
        <v>0</v>
      </c>
      <c r="AY28" s="107">
        <f t="shared" si="32"/>
        <v>0</v>
      </c>
      <c r="AZ28" s="59">
        <f>COUNTIF(AZ29:AZ46,"E")</f>
        <v>3</v>
      </c>
      <c r="BA28" s="59">
        <f t="shared" ref="BA28:BI28" si="33">SUM(BA29:BA46)</f>
        <v>27</v>
      </c>
      <c r="BB28" s="107">
        <f t="shared" si="33"/>
        <v>90</v>
      </c>
      <c r="BC28" s="107">
        <f t="shared" si="33"/>
        <v>0</v>
      </c>
      <c r="BD28" s="107">
        <f t="shared" si="33"/>
        <v>90</v>
      </c>
      <c r="BE28" s="107">
        <f t="shared" si="33"/>
        <v>0</v>
      </c>
      <c r="BF28" s="107">
        <f t="shared" si="33"/>
        <v>0</v>
      </c>
      <c r="BG28" s="107">
        <f t="shared" si="33"/>
        <v>0</v>
      </c>
      <c r="BH28" s="107">
        <f t="shared" si="33"/>
        <v>0</v>
      </c>
      <c r="BI28" s="107">
        <f t="shared" si="33"/>
        <v>0</v>
      </c>
      <c r="BJ28" s="59">
        <f>COUNTIF(BJ29:BJ46,"E")</f>
        <v>1</v>
      </c>
      <c r="BK28" s="59">
        <f t="shared" ref="BK28:BS28" si="34">SUM(BK29:BK46)</f>
        <v>11</v>
      </c>
      <c r="BL28" s="107">
        <f t="shared" si="34"/>
        <v>15</v>
      </c>
      <c r="BM28" s="107">
        <f t="shared" si="34"/>
        <v>0</v>
      </c>
      <c r="BN28" s="107">
        <f t="shared" si="34"/>
        <v>15</v>
      </c>
      <c r="BO28" s="107">
        <f t="shared" si="34"/>
        <v>0</v>
      </c>
      <c r="BP28" s="107">
        <f t="shared" si="34"/>
        <v>0</v>
      </c>
      <c r="BQ28" s="107">
        <f t="shared" si="34"/>
        <v>0</v>
      </c>
      <c r="BR28" s="107">
        <f t="shared" si="34"/>
        <v>0</v>
      </c>
      <c r="BS28" s="107">
        <f t="shared" si="34"/>
        <v>0</v>
      </c>
      <c r="BT28" s="59">
        <f>COUNTIF(BT29:BT46,"E")</f>
        <v>0</v>
      </c>
      <c r="BU28" s="108">
        <f t="shared" ref="BU28:CC28" si="35">SUM(BU29:BU46)</f>
        <v>2</v>
      </c>
      <c r="BV28" s="107">
        <f t="shared" si="35"/>
        <v>0</v>
      </c>
      <c r="BW28" s="107">
        <f t="shared" si="35"/>
        <v>0</v>
      </c>
      <c r="BX28" s="107">
        <f t="shared" si="35"/>
        <v>0</v>
      </c>
      <c r="BY28" s="107">
        <f t="shared" si="35"/>
        <v>0</v>
      </c>
      <c r="BZ28" s="107">
        <f t="shared" si="35"/>
        <v>0</v>
      </c>
      <c r="CA28" s="107">
        <f t="shared" si="35"/>
        <v>0</v>
      </c>
      <c r="CB28" s="107">
        <f t="shared" si="35"/>
        <v>0</v>
      </c>
      <c r="CC28" s="107">
        <f t="shared" si="35"/>
        <v>0</v>
      </c>
      <c r="CD28" s="59">
        <f>COUNTIF(CD29:CD46,"E")</f>
        <v>0</v>
      </c>
      <c r="CE28" s="109">
        <f>SUM(CE29:CE46)</f>
        <v>0</v>
      </c>
      <c r="CF28" s="110">
        <f>SUM(CF29:CF46)</f>
        <v>83</v>
      </c>
    </row>
    <row r="29" spans="1:84" s="31" customFormat="1" ht="12.75" x14ac:dyDescent="0.2">
      <c r="A29" s="65">
        <v>1</v>
      </c>
      <c r="B29" s="127" t="s">
        <v>49</v>
      </c>
      <c r="C29" s="128"/>
      <c r="D29" s="129"/>
      <c r="E29" s="130">
        <f>SUM(F29:M29)</f>
        <v>60</v>
      </c>
      <c r="F29" s="70">
        <f t="shared" ref="F29:M29" si="36">SUM(N29+X29+AH29+AR29+BB29+BL29+BV29)</f>
        <v>30</v>
      </c>
      <c r="G29" s="70">
        <f t="shared" si="36"/>
        <v>0</v>
      </c>
      <c r="H29" s="70">
        <f t="shared" si="36"/>
        <v>30</v>
      </c>
      <c r="I29" s="70">
        <f t="shared" si="36"/>
        <v>0</v>
      </c>
      <c r="J29" s="70">
        <f t="shared" si="36"/>
        <v>0</v>
      </c>
      <c r="K29" s="70">
        <f t="shared" si="36"/>
        <v>0</v>
      </c>
      <c r="L29" s="70">
        <f t="shared" si="36"/>
        <v>0</v>
      </c>
      <c r="M29" s="70">
        <f t="shared" si="36"/>
        <v>0</v>
      </c>
      <c r="N29" s="71"/>
      <c r="O29" s="73"/>
      <c r="P29" s="73"/>
      <c r="Q29" s="73"/>
      <c r="R29" s="73"/>
      <c r="S29" s="73"/>
      <c r="T29" s="73"/>
      <c r="U29" s="114"/>
      <c r="V29" s="115"/>
      <c r="W29" s="81"/>
      <c r="X29" s="71">
        <v>30</v>
      </c>
      <c r="Y29" s="73"/>
      <c r="Z29" s="73">
        <v>30</v>
      </c>
      <c r="AA29" s="73"/>
      <c r="AB29" s="73"/>
      <c r="AC29" s="73"/>
      <c r="AD29" s="73"/>
      <c r="AE29" s="114"/>
      <c r="AF29" s="115" t="s">
        <v>40</v>
      </c>
      <c r="AG29" s="81">
        <v>7</v>
      </c>
      <c r="AH29" s="71"/>
      <c r="AI29" s="73"/>
      <c r="AJ29" s="73"/>
      <c r="AK29" s="73"/>
      <c r="AL29" s="73"/>
      <c r="AM29" s="73"/>
      <c r="AN29" s="73"/>
      <c r="AO29" s="114"/>
      <c r="AP29" s="115"/>
      <c r="AQ29" s="81"/>
      <c r="AR29" s="71"/>
      <c r="AS29" s="73"/>
      <c r="AT29" s="73"/>
      <c r="AU29" s="73"/>
      <c r="AV29" s="73"/>
      <c r="AW29" s="73"/>
      <c r="AX29" s="73"/>
      <c r="AY29" s="114"/>
      <c r="AZ29" s="115"/>
      <c r="BA29" s="81"/>
      <c r="BB29" s="71"/>
      <c r="BC29" s="73"/>
      <c r="BD29" s="73"/>
      <c r="BE29" s="73"/>
      <c r="BF29" s="73"/>
      <c r="BG29" s="73"/>
      <c r="BH29" s="73"/>
      <c r="BI29" s="114"/>
      <c r="BJ29" s="115"/>
      <c r="BK29" s="81"/>
      <c r="BL29" s="71"/>
      <c r="BM29" s="73"/>
      <c r="BN29" s="73"/>
      <c r="BO29" s="73"/>
      <c r="BP29" s="73"/>
      <c r="BQ29" s="73"/>
      <c r="BR29" s="73"/>
      <c r="BS29" s="114"/>
      <c r="BT29" s="115"/>
      <c r="BU29" s="82"/>
      <c r="BV29" s="71"/>
      <c r="BW29" s="73"/>
      <c r="BX29" s="73"/>
      <c r="BY29" s="73"/>
      <c r="BZ29" s="73"/>
      <c r="CA29" s="73"/>
      <c r="CB29" s="73"/>
      <c r="CC29" s="114"/>
      <c r="CD29" s="115"/>
      <c r="CE29" s="83"/>
      <c r="CF29" s="84">
        <f>(CE29+BU29+BK29+BA29+AQ29+AG29+W29)</f>
        <v>7</v>
      </c>
    </row>
    <row r="30" spans="1:84" s="31" customFormat="1" ht="12.75" x14ac:dyDescent="0.2">
      <c r="A30" s="85">
        <v>2</v>
      </c>
      <c r="B30" s="95" t="s">
        <v>50</v>
      </c>
      <c r="C30" s="131"/>
      <c r="D30" s="123"/>
      <c r="E30" s="130">
        <f t="shared" ref="E30:E46" si="37">SUM(F30:M30)</f>
        <v>60</v>
      </c>
      <c r="F30" s="70">
        <f t="shared" ref="F30:F46" si="38">SUM(N30+X30+AH30+AR30+BB30+BL30+BV30)</f>
        <v>30</v>
      </c>
      <c r="G30" s="70">
        <f t="shared" ref="G30:G46" si="39">SUM(O30+Y30+AI30+AS30+BC30+BM30+BW30)</f>
        <v>0</v>
      </c>
      <c r="H30" s="70">
        <f t="shared" ref="H30:H46" si="40">SUM(P30+Z30+AJ30+AT30+BD30+BN30+BX30)</f>
        <v>30</v>
      </c>
      <c r="I30" s="70">
        <f t="shared" ref="I30:I46" si="41">SUM(Q30+AA30+AK30+AU30+BE30+BO30+BY30)</f>
        <v>0</v>
      </c>
      <c r="J30" s="70">
        <f t="shared" ref="J30:J46" si="42">SUM(R30+AB30+AL30+AV30+BF30+BP30+BZ30)</f>
        <v>0</v>
      </c>
      <c r="K30" s="70">
        <f t="shared" ref="K30:K46" si="43">SUM(S30+AC30+AM30+AW30+BG30+BQ30+CA30)</f>
        <v>0</v>
      </c>
      <c r="L30" s="70">
        <f t="shared" ref="L30:L46" si="44">SUM(T30+AD30+AN30+AX30+BH30+BR30+CB30)</f>
        <v>0</v>
      </c>
      <c r="M30" s="70">
        <f t="shared" ref="M30:M46" si="45">SUM(U30+AE30+AO30+AY30+BI30+BS30+CC30)</f>
        <v>0</v>
      </c>
      <c r="N30" s="71"/>
      <c r="O30" s="73"/>
      <c r="P30" s="73"/>
      <c r="Q30" s="73"/>
      <c r="R30" s="73"/>
      <c r="S30" s="73"/>
      <c r="T30" s="73"/>
      <c r="U30" s="114"/>
      <c r="V30" s="115"/>
      <c r="W30" s="81"/>
      <c r="X30" s="71"/>
      <c r="Y30" s="73"/>
      <c r="Z30" s="73"/>
      <c r="AA30" s="73"/>
      <c r="AB30" s="73"/>
      <c r="AC30" s="73"/>
      <c r="AD30" s="73"/>
      <c r="AE30" s="114"/>
      <c r="AF30" s="115"/>
      <c r="AG30" s="81"/>
      <c r="AH30" s="71"/>
      <c r="AI30" s="73"/>
      <c r="AJ30" s="73"/>
      <c r="AK30" s="73"/>
      <c r="AL30" s="73"/>
      <c r="AM30" s="73"/>
      <c r="AN30" s="73"/>
      <c r="AO30" s="114"/>
      <c r="AP30" s="115"/>
      <c r="AQ30" s="81"/>
      <c r="AR30" s="71"/>
      <c r="AS30" s="73"/>
      <c r="AT30" s="73"/>
      <c r="AU30" s="73"/>
      <c r="AV30" s="73"/>
      <c r="AW30" s="73"/>
      <c r="AX30" s="73"/>
      <c r="AY30" s="114"/>
      <c r="AZ30" s="115"/>
      <c r="BA30" s="81"/>
      <c r="BB30" s="71">
        <v>30</v>
      </c>
      <c r="BC30" s="73"/>
      <c r="BD30" s="73">
        <v>30</v>
      </c>
      <c r="BE30" s="73"/>
      <c r="BF30" s="73"/>
      <c r="BG30" s="73"/>
      <c r="BH30" s="73"/>
      <c r="BI30" s="114"/>
      <c r="BJ30" s="115"/>
      <c r="BK30" s="81">
        <v>3</v>
      </c>
      <c r="BL30" s="71"/>
      <c r="BM30" s="73"/>
      <c r="BN30" s="73"/>
      <c r="BO30" s="73"/>
      <c r="BP30" s="73"/>
      <c r="BQ30" s="73"/>
      <c r="BR30" s="73"/>
      <c r="BS30" s="114"/>
      <c r="BT30" s="115"/>
      <c r="BU30" s="82"/>
      <c r="BV30" s="71"/>
      <c r="BW30" s="73"/>
      <c r="BX30" s="73"/>
      <c r="BY30" s="73"/>
      <c r="BZ30" s="73"/>
      <c r="CA30" s="73"/>
      <c r="CB30" s="73"/>
      <c r="CC30" s="114"/>
      <c r="CD30" s="115"/>
      <c r="CE30" s="83"/>
      <c r="CF30" s="84">
        <f t="shared" ref="CF30:CF46" si="46">(CE30+BU30+BK30+BA30+AQ30+AG30+W30)</f>
        <v>3</v>
      </c>
    </row>
    <row r="31" spans="1:84" s="31" customFormat="1" ht="12.75" x14ac:dyDescent="0.2">
      <c r="A31" s="85">
        <v>3</v>
      </c>
      <c r="B31" s="132" t="s">
        <v>51</v>
      </c>
      <c r="C31" s="133"/>
      <c r="D31" s="134"/>
      <c r="E31" s="130">
        <f t="shared" si="37"/>
        <v>60</v>
      </c>
      <c r="F31" s="70">
        <f t="shared" si="38"/>
        <v>30</v>
      </c>
      <c r="G31" s="70">
        <f t="shared" si="39"/>
        <v>0</v>
      </c>
      <c r="H31" s="70">
        <f t="shared" si="40"/>
        <v>30</v>
      </c>
      <c r="I31" s="70">
        <f t="shared" si="41"/>
        <v>0</v>
      </c>
      <c r="J31" s="70">
        <f t="shared" si="42"/>
        <v>0</v>
      </c>
      <c r="K31" s="70">
        <f t="shared" si="43"/>
        <v>0</v>
      </c>
      <c r="L31" s="70">
        <f t="shared" si="44"/>
        <v>0</v>
      </c>
      <c r="M31" s="70">
        <f t="shared" si="45"/>
        <v>0</v>
      </c>
      <c r="N31" s="71"/>
      <c r="O31" s="73"/>
      <c r="P31" s="73"/>
      <c r="Q31" s="73"/>
      <c r="R31" s="73"/>
      <c r="S31" s="73"/>
      <c r="T31" s="73"/>
      <c r="U31" s="114"/>
      <c r="V31" s="115"/>
      <c r="W31" s="81"/>
      <c r="X31" s="71"/>
      <c r="Y31" s="73"/>
      <c r="Z31" s="73"/>
      <c r="AA31" s="73"/>
      <c r="AB31" s="73"/>
      <c r="AC31" s="73"/>
      <c r="AD31" s="73"/>
      <c r="AE31" s="114"/>
      <c r="AF31" s="115"/>
      <c r="AG31" s="81"/>
      <c r="AH31" s="71"/>
      <c r="AI31" s="73"/>
      <c r="AJ31" s="73"/>
      <c r="AK31" s="73"/>
      <c r="AL31" s="73"/>
      <c r="AM31" s="73"/>
      <c r="AN31" s="73"/>
      <c r="AO31" s="114"/>
      <c r="AP31" s="115"/>
      <c r="AQ31" s="81"/>
      <c r="AR31" s="71">
        <v>30</v>
      </c>
      <c r="AS31" s="73"/>
      <c r="AT31" s="73">
        <v>30</v>
      </c>
      <c r="AU31" s="73"/>
      <c r="AV31" s="73"/>
      <c r="AW31" s="73"/>
      <c r="AX31" s="73"/>
      <c r="AY31" s="114"/>
      <c r="AZ31" s="115"/>
      <c r="BA31" s="81">
        <v>5</v>
      </c>
      <c r="BB31" s="71"/>
      <c r="BC31" s="73"/>
      <c r="BD31" s="73"/>
      <c r="BE31" s="73"/>
      <c r="BF31" s="73"/>
      <c r="BG31" s="73"/>
      <c r="BH31" s="73"/>
      <c r="BI31" s="114"/>
      <c r="BJ31" s="115"/>
      <c r="BK31" s="81"/>
      <c r="BL31" s="71"/>
      <c r="BM31" s="73"/>
      <c r="BN31" s="73"/>
      <c r="BO31" s="73"/>
      <c r="BP31" s="73"/>
      <c r="BQ31" s="73"/>
      <c r="BR31" s="73"/>
      <c r="BS31" s="114"/>
      <c r="BT31" s="115"/>
      <c r="BU31" s="82"/>
      <c r="BV31" s="71"/>
      <c r="BW31" s="73"/>
      <c r="BX31" s="73"/>
      <c r="BY31" s="73"/>
      <c r="BZ31" s="73"/>
      <c r="CA31" s="73"/>
      <c r="CB31" s="73"/>
      <c r="CC31" s="114"/>
      <c r="CD31" s="115"/>
      <c r="CE31" s="83"/>
      <c r="CF31" s="84">
        <f t="shared" si="46"/>
        <v>5</v>
      </c>
    </row>
    <row r="32" spans="1:84" s="31" customFormat="1" ht="12.75" x14ac:dyDescent="0.2">
      <c r="A32" s="85">
        <v>4</v>
      </c>
      <c r="B32" s="132" t="s">
        <v>52</v>
      </c>
      <c r="C32" s="135" t="s">
        <v>53</v>
      </c>
      <c r="D32" s="134"/>
      <c r="E32" s="130">
        <f t="shared" si="37"/>
        <v>60</v>
      </c>
      <c r="F32" s="70">
        <f t="shared" si="38"/>
        <v>30</v>
      </c>
      <c r="G32" s="70">
        <f t="shared" si="39"/>
        <v>0</v>
      </c>
      <c r="H32" s="70">
        <f t="shared" si="40"/>
        <v>30</v>
      </c>
      <c r="I32" s="70">
        <f t="shared" si="41"/>
        <v>0</v>
      </c>
      <c r="J32" s="70">
        <f t="shared" si="42"/>
        <v>0</v>
      </c>
      <c r="K32" s="70">
        <f t="shared" si="43"/>
        <v>0</v>
      </c>
      <c r="L32" s="70">
        <f t="shared" si="44"/>
        <v>0</v>
      </c>
      <c r="M32" s="70">
        <f t="shared" si="45"/>
        <v>0</v>
      </c>
      <c r="N32" s="71"/>
      <c r="O32" s="73"/>
      <c r="P32" s="73"/>
      <c r="Q32" s="73"/>
      <c r="R32" s="73"/>
      <c r="S32" s="73"/>
      <c r="T32" s="73"/>
      <c r="U32" s="114"/>
      <c r="V32" s="115"/>
      <c r="W32" s="96"/>
      <c r="X32" s="71"/>
      <c r="Y32" s="73"/>
      <c r="Z32" s="73"/>
      <c r="AA32" s="73"/>
      <c r="AB32" s="73"/>
      <c r="AC32" s="73"/>
      <c r="AD32" s="73"/>
      <c r="AE32" s="114"/>
      <c r="AF32" s="115"/>
      <c r="AG32" s="96"/>
      <c r="AH32" s="71">
        <v>30</v>
      </c>
      <c r="AI32" s="73"/>
      <c r="AJ32" s="73">
        <v>30</v>
      </c>
      <c r="AK32" s="73"/>
      <c r="AL32" s="73"/>
      <c r="AM32" s="73"/>
      <c r="AN32" s="73"/>
      <c r="AO32" s="114"/>
      <c r="AP32" s="115" t="s">
        <v>40</v>
      </c>
      <c r="AQ32" s="96">
        <v>6</v>
      </c>
      <c r="AR32" s="71"/>
      <c r="AS32" s="73"/>
      <c r="AT32" s="73"/>
      <c r="AU32" s="73"/>
      <c r="AV32" s="73"/>
      <c r="AW32" s="73"/>
      <c r="AX32" s="73"/>
      <c r="AY32" s="114"/>
      <c r="AZ32" s="115"/>
      <c r="BA32" s="96"/>
      <c r="BB32" s="71"/>
      <c r="BC32" s="73"/>
      <c r="BD32" s="73"/>
      <c r="BE32" s="73"/>
      <c r="BF32" s="73"/>
      <c r="BG32" s="73"/>
      <c r="BH32" s="73"/>
      <c r="BI32" s="114"/>
      <c r="BJ32" s="115"/>
      <c r="BK32" s="96"/>
      <c r="BL32" s="71"/>
      <c r="BM32" s="73"/>
      <c r="BN32" s="73"/>
      <c r="BO32" s="73"/>
      <c r="BP32" s="73"/>
      <c r="BQ32" s="73"/>
      <c r="BR32" s="73"/>
      <c r="BS32" s="114"/>
      <c r="BT32" s="115"/>
      <c r="BU32" s="97"/>
      <c r="BV32" s="71"/>
      <c r="BW32" s="73"/>
      <c r="BX32" s="73"/>
      <c r="BY32" s="73"/>
      <c r="BZ32" s="73"/>
      <c r="CA32" s="73"/>
      <c r="CB32" s="73"/>
      <c r="CC32" s="114"/>
      <c r="CD32" s="115"/>
      <c r="CE32" s="122"/>
      <c r="CF32" s="84">
        <f t="shared" si="46"/>
        <v>6</v>
      </c>
    </row>
    <row r="33" spans="1:84" s="31" customFormat="1" ht="12.75" x14ac:dyDescent="0.2">
      <c r="A33" s="85">
        <v>5</v>
      </c>
      <c r="B33" s="119" t="s">
        <v>54</v>
      </c>
      <c r="C33" s="135" t="s">
        <v>53</v>
      </c>
      <c r="D33" s="136"/>
      <c r="E33" s="130">
        <f t="shared" si="37"/>
        <v>30</v>
      </c>
      <c r="F33" s="70">
        <f t="shared" si="38"/>
        <v>0</v>
      </c>
      <c r="G33" s="70">
        <f t="shared" si="39"/>
        <v>0</v>
      </c>
      <c r="H33" s="70">
        <f t="shared" si="40"/>
        <v>30</v>
      </c>
      <c r="I33" s="70">
        <f t="shared" si="41"/>
        <v>0</v>
      </c>
      <c r="J33" s="70">
        <f t="shared" si="42"/>
        <v>0</v>
      </c>
      <c r="K33" s="70">
        <f t="shared" si="43"/>
        <v>0</v>
      </c>
      <c r="L33" s="70">
        <f t="shared" si="44"/>
        <v>0</v>
      </c>
      <c r="M33" s="70">
        <f t="shared" si="45"/>
        <v>0</v>
      </c>
      <c r="N33" s="71"/>
      <c r="O33" s="73"/>
      <c r="P33" s="73"/>
      <c r="Q33" s="73"/>
      <c r="R33" s="73"/>
      <c r="S33" s="73"/>
      <c r="T33" s="73"/>
      <c r="U33" s="114"/>
      <c r="V33" s="115"/>
      <c r="W33" s="96"/>
      <c r="X33" s="71"/>
      <c r="Y33" s="73"/>
      <c r="Z33" s="73"/>
      <c r="AA33" s="73"/>
      <c r="AB33" s="73"/>
      <c r="AC33" s="73"/>
      <c r="AD33" s="73"/>
      <c r="AE33" s="114"/>
      <c r="AF33" s="115"/>
      <c r="AG33" s="96"/>
      <c r="AH33" s="71"/>
      <c r="AI33" s="73"/>
      <c r="AJ33" s="73"/>
      <c r="AK33" s="73"/>
      <c r="AL33" s="73"/>
      <c r="AM33" s="73"/>
      <c r="AN33" s="73"/>
      <c r="AO33" s="114"/>
      <c r="AP33" s="115"/>
      <c r="AQ33" s="96"/>
      <c r="AR33" s="71"/>
      <c r="AS33" s="73"/>
      <c r="AT33" s="73">
        <v>30</v>
      </c>
      <c r="AU33" s="73"/>
      <c r="AV33" s="73"/>
      <c r="AW33" s="73"/>
      <c r="AX33" s="73"/>
      <c r="AY33" s="114"/>
      <c r="AZ33" s="115"/>
      <c r="BA33" s="96">
        <v>2</v>
      </c>
      <c r="BB33" s="71"/>
      <c r="BC33" s="73"/>
      <c r="BD33" s="73"/>
      <c r="BE33" s="73"/>
      <c r="BF33" s="73"/>
      <c r="BG33" s="73"/>
      <c r="BH33" s="73"/>
      <c r="BI33" s="114"/>
      <c r="BJ33" s="115"/>
      <c r="BK33" s="96"/>
      <c r="BL33" s="71"/>
      <c r="BM33" s="73"/>
      <c r="BN33" s="73"/>
      <c r="BO33" s="73"/>
      <c r="BP33" s="73"/>
      <c r="BQ33" s="73"/>
      <c r="BR33" s="73"/>
      <c r="BS33" s="114"/>
      <c r="BT33" s="115"/>
      <c r="BU33" s="97"/>
      <c r="BV33" s="71"/>
      <c r="BW33" s="73"/>
      <c r="BX33" s="73"/>
      <c r="BY33" s="73"/>
      <c r="BZ33" s="73"/>
      <c r="CA33" s="73"/>
      <c r="CB33" s="73"/>
      <c r="CC33" s="114"/>
      <c r="CD33" s="115"/>
      <c r="CE33" s="122"/>
      <c r="CF33" s="84">
        <f t="shared" si="46"/>
        <v>2</v>
      </c>
    </row>
    <row r="34" spans="1:84" s="31" customFormat="1" ht="12.75" x14ac:dyDescent="0.2">
      <c r="A34" s="85">
        <v>6</v>
      </c>
      <c r="B34" s="119" t="s">
        <v>55</v>
      </c>
      <c r="C34" s="137"/>
      <c r="D34" s="136"/>
      <c r="E34" s="130">
        <f t="shared" si="37"/>
        <v>60</v>
      </c>
      <c r="F34" s="70">
        <f t="shared" si="38"/>
        <v>30</v>
      </c>
      <c r="G34" s="70">
        <f t="shared" si="39"/>
        <v>0</v>
      </c>
      <c r="H34" s="70">
        <f t="shared" si="40"/>
        <v>30</v>
      </c>
      <c r="I34" s="70">
        <f t="shared" si="41"/>
        <v>0</v>
      </c>
      <c r="J34" s="70">
        <f t="shared" si="42"/>
        <v>0</v>
      </c>
      <c r="K34" s="70">
        <f t="shared" si="43"/>
        <v>0</v>
      </c>
      <c r="L34" s="70">
        <f t="shared" si="44"/>
        <v>0</v>
      </c>
      <c r="M34" s="70">
        <f t="shared" si="45"/>
        <v>0</v>
      </c>
      <c r="N34" s="71"/>
      <c r="O34" s="73"/>
      <c r="P34" s="73"/>
      <c r="Q34" s="73"/>
      <c r="R34" s="73"/>
      <c r="S34" s="73"/>
      <c r="T34" s="73"/>
      <c r="U34" s="114"/>
      <c r="V34" s="115"/>
      <c r="W34" s="96"/>
      <c r="X34" s="71">
        <v>30</v>
      </c>
      <c r="Y34" s="73"/>
      <c r="Z34" s="73">
        <v>30</v>
      </c>
      <c r="AA34" s="73"/>
      <c r="AB34" s="73"/>
      <c r="AC34" s="73"/>
      <c r="AD34" s="73"/>
      <c r="AE34" s="114"/>
      <c r="AF34" s="115" t="s">
        <v>40</v>
      </c>
      <c r="AG34" s="96">
        <v>6</v>
      </c>
      <c r="AH34" s="71"/>
      <c r="AI34" s="73"/>
      <c r="AJ34" s="73"/>
      <c r="AK34" s="73"/>
      <c r="AL34" s="73"/>
      <c r="AM34" s="73"/>
      <c r="AN34" s="73"/>
      <c r="AO34" s="114"/>
      <c r="AP34" s="115"/>
      <c r="AQ34" s="96"/>
      <c r="AR34" s="71"/>
      <c r="AS34" s="73"/>
      <c r="AT34" s="73"/>
      <c r="AU34" s="73"/>
      <c r="AV34" s="73"/>
      <c r="AW34" s="73"/>
      <c r="AX34" s="73"/>
      <c r="AY34" s="114"/>
      <c r="AZ34" s="115"/>
      <c r="BA34" s="96"/>
      <c r="BB34" s="71"/>
      <c r="BC34" s="73"/>
      <c r="BD34" s="73"/>
      <c r="BE34" s="73"/>
      <c r="BF34" s="73"/>
      <c r="BG34" s="73"/>
      <c r="BH34" s="73"/>
      <c r="BI34" s="114"/>
      <c r="BJ34" s="115"/>
      <c r="BK34" s="96"/>
      <c r="BL34" s="71"/>
      <c r="BM34" s="73"/>
      <c r="BN34" s="73"/>
      <c r="BO34" s="73"/>
      <c r="BP34" s="73"/>
      <c r="BQ34" s="73"/>
      <c r="BR34" s="73"/>
      <c r="BS34" s="114"/>
      <c r="BT34" s="115"/>
      <c r="BU34" s="97"/>
      <c r="BV34" s="71"/>
      <c r="BW34" s="73"/>
      <c r="BX34" s="73"/>
      <c r="BY34" s="73"/>
      <c r="BZ34" s="73"/>
      <c r="CA34" s="73"/>
      <c r="CB34" s="73"/>
      <c r="CC34" s="114"/>
      <c r="CD34" s="115"/>
      <c r="CE34" s="122"/>
      <c r="CF34" s="84">
        <f t="shared" si="46"/>
        <v>6</v>
      </c>
    </row>
    <row r="35" spans="1:84" s="31" customFormat="1" ht="12.75" x14ac:dyDescent="0.2">
      <c r="A35" s="85">
        <v>7</v>
      </c>
      <c r="B35" s="138" t="s">
        <v>56</v>
      </c>
      <c r="C35" s="139" t="s">
        <v>53</v>
      </c>
      <c r="D35" s="140"/>
      <c r="E35" s="130">
        <f t="shared" si="37"/>
        <v>60</v>
      </c>
      <c r="F35" s="70">
        <f t="shared" si="38"/>
        <v>30</v>
      </c>
      <c r="G35" s="70">
        <f t="shared" si="39"/>
        <v>0</v>
      </c>
      <c r="H35" s="70">
        <f t="shared" si="40"/>
        <v>30</v>
      </c>
      <c r="I35" s="70">
        <f t="shared" si="41"/>
        <v>0</v>
      </c>
      <c r="J35" s="70">
        <f t="shared" si="42"/>
        <v>0</v>
      </c>
      <c r="K35" s="70">
        <f t="shared" si="43"/>
        <v>0</v>
      </c>
      <c r="L35" s="70">
        <f t="shared" si="44"/>
        <v>0</v>
      </c>
      <c r="M35" s="70">
        <f t="shared" si="45"/>
        <v>0</v>
      </c>
      <c r="N35" s="71"/>
      <c r="O35" s="73"/>
      <c r="P35" s="73"/>
      <c r="Q35" s="73"/>
      <c r="R35" s="73"/>
      <c r="S35" s="73"/>
      <c r="T35" s="73"/>
      <c r="U35" s="114"/>
      <c r="V35" s="115"/>
      <c r="W35" s="96"/>
      <c r="X35" s="71"/>
      <c r="Y35" s="73"/>
      <c r="Z35" s="73"/>
      <c r="AA35" s="73"/>
      <c r="AB35" s="73"/>
      <c r="AC35" s="73"/>
      <c r="AD35" s="73"/>
      <c r="AE35" s="114"/>
      <c r="AF35" s="115"/>
      <c r="AG35" s="96"/>
      <c r="AH35" s="71"/>
      <c r="AI35" s="73"/>
      <c r="AJ35" s="73"/>
      <c r="AK35" s="73"/>
      <c r="AL35" s="73"/>
      <c r="AM35" s="73"/>
      <c r="AN35" s="73"/>
      <c r="AO35" s="114"/>
      <c r="AP35" s="115"/>
      <c r="AQ35" s="96"/>
      <c r="AR35" s="71">
        <v>30</v>
      </c>
      <c r="AS35" s="73"/>
      <c r="AT35" s="73">
        <v>30</v>
      </c>
      <c r="AU35" s="73"/>
      <c r="AV35" s="73"/>
      <c r="AW35" s="73"/>
      <c r="AX35" s="73"/>
      <c r="AY35" s="114"/>
      <c r="AZ35" s="115" t="s">
        <v>40</v>
      </c>
      <c r="BA35" s="96">
        <v>6</v>
      </c>
      <c r="BB35" s="71"/>
      <c r="BC35" s="73"/>
      <c r="BD35" s="73"/>
      <c r="BE35" s="73"/>
      <c r="BF35" s="73"/>
      <c r="BG35" s="73"/>
      <c r="BH35" s="73"/>
      <c r="BI35" s="114"/>
      <c r="BJ35" s="115"/>
      <c r="BK35" s="96"/>
      <c r="BL35" s="71"/>
      <c r="BM35" s="73"/>
      <c r="BN35" s="73"/>
      <c r="BO35" s="73"/>
      <c r="BP35" s="73"/>
      <c r="BQ35" s="73"/>
      <c r="BR35" s="73"/>
      <c r="BS35" s="114"/>
      <c r="BT35" s="115"/>
      <c r="BU35" s="97"/>
      <c r="BV35" s="71"/>
      <c r="BW35" s="73"/>
      <c r="BX35" s="73"/>
      <c r="BY35" s="73"/>
      <c r="BZ35" s="73"/>
      <c r="CA35" s="73"/>
      <c r="CB35" s="73"/>
      <c r="CC35" s="114"/>
      <c r="CD35" s="115"/>
      <c r="CE35" s="122"/>
      <c r="CF35" s="84">
        <f t="shared" si="46"/>
        <v>6</v>
      </c>
    </row>
    <row r="36" spans="1:84" s="31" customFormat="1" ht="12.75" x14ac:dyDescent="0.2">
      <c r="A36" s="85">
        <v>8</v>
      </c>
      <c r="B36" s="116" t="s">
        <v>57</v>
      </c>
      <c r="C36" s="141" t="s">
        <v>53</v>
      </c>
      <c r="D36" s="118"/>
      <c r="E36" s="130">
        <f t="shared" si="37"/>
        <v>30</v>
      </c>
      <c r="F36" s="70">
        <f t="shared" si="38"/>
        <v>15</v>
      </c>
      <c r="G36" s="70">
        <f t="shared" si="39"/>
        <v>0</v>
      </c>
      <c r="H36" s="70">
        <f t="shared" si="40"/>
        <v>15</v>
      </c>
      <c r="I36" s="70">
        <f t="shared" si="41"/>
        <v>0</v>
      </c>
      <c r="J36" s="70">
        <f t="shared" si="42"/>
        <v>0</v>
      </c>
      <c r="K36" s="70">
        <f t="shared" si="43"/>
        <v>0</v>
      </c>
      <c r="L36" s="70">
        <f t="shared" si="44"/>
        <v>0</v>
      </c>
      <c r="M36" s="70">
        <f t="shared" si="45"/>
        <v>0</v>
      </c>
      <c r="N36" s="71"/>
      <c r="O36" s="73"/>
      <c r="P36" s="73"/>
      <c r="Q36" s="73"/>
      <c r="R36" s="73"/>
      <c r="S36" s="73"/>
      <c r="T36" s="73"/>
      <c r="U36" s="114"/>
      <c r="V36" s="115"/>
      <c r="W36" s="96"/>
      <c r="X36" s="71"/>
      <c r="Y36" s="73"/>
      <c r="Z36" s="73"/>
      <c r="AA36" s="73"/>
      <c r="AB36" s="73"/>
      <c r="AC36" s="73"/>
      <c r="AD36" s="73"/>
      <c r="AE36" s="114"/>
      <c r="AF36" s="115"/>
      <c r="AG36" s="96"/>
      <c r="AH36" s="71"/>
      <c r="AI36" s="73"/>
      <c r="AJ36" s="73"/>
      <c r="AK36" s="73"/>
      <c r="AL36" s="73"/>
      <c r="AM36" s="73"/>
      <c r="AN36" s="73"/>
      <c r="AO36" s="114"/>
      <c r="AP36" s="115"/>
      <c r="AQ36" s="96"/>
      <c r="AR36" s="71"/>
      <c r="AS36" s="73"/>
      <c r="AT36" s="73"/>
      <c r="AU36" s="73"/>
      <c r="AV36" s="73"/>
      <c r="AW36" s="73"/>
      <c r="AX36" s="73"/>
      <c r="AY36" s="114"/>
      <c r="AZ36" s="115"/>
      <c r="BA36" s="96"/>
      <c r="BB36" s="71"/>
      <c r="BC36" s="73"/>
      <c r="BD36" s="73"/>
      <c r="BE36" s="73"/>
      <c r="BF36" s="73"/>
      <c r="BG36" s="73"/>
      <c r="BH36" s="73"/>
      <c r="BI36" s="114"/>
      <c r="BJ36" s="115"/>
      <c r="BK36" s="96"/>
      <c r="BL36" s="71">
        <v>15</v>
      </c>
      <c r="BM36" s="73"/>
      <c r="BN36" s="73">
        <v>15</v>
      </c>
      <c r="BO36" s="73"/>
      <c r="BP36" s="73"/>
      <c r="BQ36" s="73"/>
      <c r="BR36" s="73"/>
      <c r="BS36" s="114"/>
      <c r="BT36" s="115"/>
      <c r="BU36" s="97">
        <v>2</v>
      </c>
      <c r="BV36" s="71"/>
      <c r="BW36" s="73"/>
      <c r="BX36" s="73"/>
      <c r="BY36" s="73"/>
      <c r="BZ36" s="73"/>
      <c r="CA36" s="73"/>
      <c r="CB36" s="73"/>
      <c r="CC36" s="114"/>
      <c r="CD36" s="115"/>
      <c r="CE36" s="122"/>
      <c r="CF36" s="84">
        <f t="shared" si="46"/>
        <v>2</v>
      </c>
    </row>
    <row r="37" spans="1:84" s="31" customFormat="1" ht="12.75" x14ac:dyDescent="0.2">
      <c r="A37" s="85">
        <v>9</v>
      </c>
      <c r="B37" s="116" t="s">
        <v>58</v>
      </c>
      <c r="C37" s="135" t="s">
        <v>53</v>
      </c>
      <c r="D37" s="118"/>
      <c r="E37" s="130">
        <f t="shared" ref="E37:E44" si="47">SUM(F37:M37)</f>
        <v>60</v>
      </c>
      <c r="F37" s="70">
        <f t="shared" ref="F37:F44" si="48">SUM(N37+X37+AH37+AR37+BB37+BL37+BV37)</f>
        <v>30</v>
      </c>
      <c r="G37" s="70">
        <f t="shared" ref="G37:G44" si="49">SUM(O37+Y37+AI37+AS37+BC37+BM37+BW37)</f>
        <v>0</v>
      </c>
      <c r="H37" s="70">
        <f t="shared" ref="H37:H44" si="50">SUM(P37+Z37+AJ37+AT37+BD37+BN37+BX37)</f>
        <v>30</v>
      </c>
      <c r="I37" s="70">
        <f t="shared" ref="I37:I44" si="51">SUM(Q37+AA37+AK37+AU37+BE37+BO37+BY37)</f>
        <v>0</v>
      </c>
      <c r="J37" s="70">
        <f t="shared" ref="J37:J44" si="52">SUM(R37+AB37+AL37+AV37+BF37+BP37+BZ37)</f>
        <v>0</v>
      </c>
      <c r="K37" s="70">
        <f t="shared" ref="K37:K44" si="53">SUM(S37+AC37+AM37+AW37+BG37+BQ37+CA37)</f>
        <v>0</v>
      </c>
      <c r="L37" s="70">
        <f t="shared" ref="L37:L44" si="54">SUM(T37+AD37+AN37+AX37+BH37+BR37+CB37)</f>
        <v>0</v>
      </c>
      <c r="M37" s="70">
        <f t="shared" ref="M37:M44" si="55">SUM(U37+AE37+AO37+AY37+BI37+BS37+CC37)</f>
        <v>0</v>
      </c>
      <c r="N37" s="71"/>
      <c r="O37" s="73"/>
      <c r="P37" s="73"/>
      <c r="Q37" s="73"/>
      <c r="R37" s="73"/>
      <c r="S37" s="73"/>
      <c r="T37" s="73"/>
      <c r="U37" s="114"/>
      <c r="V37" s="115"/>
      <c r="W37" s="96"/>
      <c r="X37" s="71"/>
      <c r="Y37" s="73"/>
      <c r="Z37" s="73"/>
      <c r="AA37" s="73"/>
      <c r="AB37" s="73"/>
      <c r="AC37" s="73"/>
      <c r="AD37" s="73"/>
      <c r="AE37" s="114"/>
      <c r="AF37" s="115"/>
      <c r="AG37" s="96"/>
      <c r="AH37" s="71"/>
      <c r="AI37" s="73"/>
      <c r="AJ37" s="73"/>
      <c r="AK37" s="73"/>
      <c r="AL37" s="73"/>
      <c r="AM37" s="73"/>
      <c r="AN37" s="73"/>
      <c r="AO37" s="114"/>
      <c r="AP37" s="115"/>
      <c r="AQ37" s="96"/>
      <c r="AR37" s="71">
        <v>30</v>
      </c>
      <c r="AS37" s="73"/>
      <c r="AT37" s="73">
        <v>30</v>
      </c>
      <c r="AU37" s="73"/>
      <c r="AV37" s="73"/>
      <c r="AW37" s="73"/>
      <c r="AX37" s="73"/>
      <c r="AY37" s="114"/>
      <c r="AZ37" s="115" t="s">
        <v>40</v>
      </c>
      <c r="BA37" s="96">
        <v>6</v>
      </c>
      <c r="BB37" s="71"/>
      <c r="BC37" s="73"/>
      <c r="BD37" s="73"/>
      <c r="BE37" s="73"/>
      <c r="BF37" s="73"/>
      <c r="BG37" s="73"/>
      <c r="BH37" s="73"/>
      <c r="BI37" s="114"/>
      <c r="BJ37" s="115"/>
      <c r="BK37" s="96"/>
      <c r="BL37" s="71"/>
      <c r="BM37" s="73"/>
      <c r="BN37" s="73"/>
      <c r="BO37" s="73"/>
      <c r="BP37" s="73"/>
      <c r="BQ37" s="73"/>
      <c r="BR37" s="73"/>
      <c r="BS37" s="114"/>
      <c r="BT37" s="115"/>
      <c r="BU37" s="97"/>
      <c r="BV37" s="71"/>
      <c r="BW37" s="73"/>
      <c r="BX37" s="73"/>
      <c r="BY37" s="73"/>
      <c r="BZ37" s="73"/>
      <c r="CA37" s="73"/>
      <c r="CB37" s="73"/>
      <c r="CC37" s="114"/>
      <c r="CD37" s="115"/>
      <c r="CE37" s="122"/>
      <c r="CF37" s="84">
        <f t="shared" ref="CF37:CF44" si="56">(CE37+BU37+BK37+BA37+AQ37+AG37+W37)</f>
        <v>6</v>
      </c>
    </row>
    <row r="38" spans="1:84" s="31" customFormat="1" ht="12.75" x14ac:dyDescent="0.2">
      <c r="A38" s="85">
        <v>10</v>
      </c>
      <c r="B38" s="116" t="s">
        <v>59</v>
      </c>
      <c r="C38" s="141"/>
      <c r="D38" s="118"/>
      <c r="E38" s="130">
        <f t="shared" si="47"/>
        <v>60</v>
      </c>
      <c r="F38" s="70">
        <f t="shared" si="48"/>
        <v>30</v>
      </c>
      <c r="G38" s="70">
        <f t="shared" si="49"/>
        <v>0</v>
      </c>
      <c r="H38" s="70">
        <f t="shared" si="50"/>
        <v>30</v>
      </c>
      <c r="I38" s="70">
        <f t="shared" si="51"/>
        <v>0</v>
      </c>
      <c r="J38" s="70">
        <f t="shared" si="52"/>
        <v>0</v>
      </c>
      <c r="K38" s="70">
        <f t="shared" si="53"/>
        <v>0</v>
      </c>
      <c r="L38" s="70">
        <f t="shared" si="54"/>
        <v>0</v>
      </c>
      <c r="M38" s="70">
        <f t="shared" si="55"/>
        <v>0</v>
      </c>
      <c r="N38" s="71"/>
      <c r="O38" s="73"/>
      <c r="P38" s="73"/>
      <c r="Q38" s="73"/>
      <c r="R38" s="73"/>
      <c r="S38" s="73"/>
      <c r="T38" s="73"/>
      <c r="U38" s="114"/>
      <c r="V38" s="115"/>
      <c r="W38" s="96"/>
      <c r="X38" s="71"/>
      <c r="Y38" s="73"/>
      <c r="Z38" s="73"/>
      <c r="AA38" s="73"/>
      <c r="AB38" s="73"/>
      <c r="AC38" s="73"/>
      <c r="AD38" s="73"/>
      <c r="AE38" s="114"/>
      <c r="AF38" s="115"/>
      <c r="AG38" s="96"/>
      <c r="AH38" s="71">
        <v>30</v>
      </c>
      <c r="AI38" s="73"/>
      <c r="AJ38" s="73">
        <v>30</v>
      </c>
      <c r="AK38" s="73"/>
      <c r="AL38" s="73"/>
      <c r="AM38" s="73"/>
      <c r="AN38" s="73"/>
      <c r="AO38" s="114"/>
      <c r="AP38" s="115"/>
      <c r="AQ38" s="96">
        <v>3</v>
      </c>
      <c r="AR38" s="71"/>
      <c r="AS38" s="73"/>
      <c r="AT38" s="73"/>
      <c r="AU38" s="73"/>
      <c r="AV38" s="73"/>
      <c r="AW38" s="73"/>
      <c r="AX38" s="73"/>
      <c r="AY38" s="114"/>
      <c r="AZ38" s="115"/>
      <c r="BA38" s="96"/>
      <c r="BB38" s="71"/>
      <c r="BC38" s="73"/>
      <c r="BD38" s="73"/>
      <c r="BE38" s="73"/>
      <c r="BF38" s="73"/>
      <c r="BG38" s="73"/>
      <c r="BH38" s="73"/>
      <c r="BI38" s="114"/>
      <c r="BJ38" s="115"/>
      <c r="BK38" s="96"/>
      <c r="BL38" s="71"/>
      <c r="BM38" s="73"/>
      <c r="BN38" s="73"/>
      <c r="BO38" s="73"/>
      <c r="BP38" s="73"/>
      <c r="BQ38" s="73"/>
      <c r="BR38" s="73"/>
      <c r="BS38" s="114"/>
      <c r="BT38" s="115"/>
      <c r="BU38" s="97"/>
      <c r="BV38" s="71"/>
      <c r="BW38" s="73"/>
      <c r="BX38" s="73"/>
      <c r="BY38" s="73"/>
      <c r="BZ38" s="73"/>
      <c r="CA38" s="73"/>
      <c r="CB38" s="73"/>
      <c r="CC38" s="114"/>
      <c r="CD38" s="115"/>
      <c r="CE38" s="122"/>
      <c r="CF38" s="84">
        <f t="shared" si="56"/>
        <v>3</v>
      </c>
    </row>
    <row r="39" spans="1:84" s="31" customFormat="1" ht="12.75" x14ac:dyDescent="0.2">
      <c r="A39" s="85">
        <v>11</v>
      </c>
      <c r="B39" s="116" t="s">
        <v>60</v>
      </c>
      <c r="C39" s="141"/>
      <c r="D39" s="118"/>
      <c r="E39" s="130">
        <f t="shared" si="47"/>
        <v>75</v>
      </c>
      <c r="F39" s="70">
        <f t="shared" si="48"/>
        <v>30</v>
      </c>
      <c r="G39" s="70">
        <f t="shared" si="49"/>
        <v>0</v>
      </c>
      <c r="H39" s="70">
        <f t="shared" si="50"/>
        <v>45</v>
      </c>
      <c r="I39" s="70">
        <f t="shared" si="51"/>
        <v>0</v>
      </c>
      <c r="J39" s="70">
        <f t="shared" si="52"/>
        <v>0</v>
      </c>
      <c r="K39" s="70">
        <f t="shared" si="53"/>
        <v>0</v>
      </c>
      <c r="L39" s="70">
        <f t="shared" si="54"/>
        <v>0</v>
      </c>
      <c r="M39" s="70">
        <f t="shared" si="55"/>
        <v>0</v>
      </c>
      <c r="N39" s="71">
        <v>30</v>
      </c>
      <c r="O39" s="73"/>
      <c r="P39" s="73">
        <v>45</v>
      </c>
      <c r="Q39" s="73"/>
      <c r="R39" s="73"/>
      <c r="S39" s="73"/>
      <c r="T39" s="73"/>
      <c r="U39" s="114"/>
      <c r="V39" s="115" t="s">
        <v>40</v>
      </c>
      <c r="W39" s="96">
        <v>7</v>
      </c>
      <c r="X39" s="71"/>
      <c r="Y39" s="73"/>
      <c r="Z39" s="73"/>
      <c r="AA39" s="73"/>
      <c r="AB39" s="73"/>
      <c r="AC39" s="73"/>
      <c r="AD39" s="73"/>
      <c r="AE39" s="114"/>
      <c r="AF39" s="115"/>
      <c r="AG39" s="96"/>
      <c r="AH39" s="71"/>
      <c r="AI39" s="73"/>
      <c r="AJ39" s="73"/>
      <c r="AK39" s="73"/>
      <c r="AL39" s="73"/>
      <c r="AM39" s="73"/>
      <c r="AN39" s="73"/>
      <c r="AO39" s="114"/>
      <c r="AP39" s="115"/>
      <c r="AQ39" s="96"/>
      <c r="AR39" s="71"/>
      <c r="AS39" s="73"/>
      <c r="AT39" s="73"/>
      <c r="AU39" s="73"/>
      <c r="AV39" s="73"/>
      <c r="AW39" s="73"/>
      <c r="AX39" s="73"/>
      <c r="AY39" s="114"/>
      <c r="AZ39" s="115"/>
      <c r="BA39" s="96"/>
      <c r="BB39" s="71"/>
      <c r="BC39" s="73"/>
      <c r="BD39" s="73"/>
      <c r="BE39" s="73"/>
      <c r="BF39" s="73"/>
      <c r="BG39" s="73"/>
      <c r="BH39" s="73"/>
      <c r="BI39" s="114"/>
      <c r="BJ39" s="115"/>
      <c r="BK39" s="96"/>
      <c r="BL39" s="71"/>
      <c r="BM39" s="73"/>
      <c r="BN39" s="73"/>
      <c r="BO39" s="73"/>
      <c r="BP39" s="73"/>
      <c r="BQ39" s="73"/>
      <c r="BR39" s="73"/>
      <c r="BS39" s="114"/>
      <c r="BT39" s="115"/>
      <c r="BU39" s="97"/>
      <c r="BV39" s="71"/>
      <c r="BW39" s="73"/>
      <c r="BX39" s="73"/>
      <c r="BY39" s="73"/>
      <c r="BZ39" s="73"/>
      <c r="CA39" s="73"/>
      <c r="CB39" s="73"/>
      <c r="CC39" s="114"/>
      <c r="CD39" s="115"/>
      <c r="CE39" s="122"/>
      <c r="CF39" s="84">
        <f t="shared" si="56"/>
        <v>7</v>
      </c>
    </row>
    <row r="40" spans="1:84" s="31" customFormat="1" ht="25.5" x14ac:dyDescent="0.2">
      <c r="A40" s="85">
        <v>12</v>
      </c>
      <c r="B40" s="234" t="s">
        <v>102</v>
      </c>
      <c r="C40" s="141"/>
      <c r="D40" s="118"/>
      <c r="E40" s="130">
        <f t="shared" si="47"/>
        <v>15</v>
      </c>
      <c r="F40" s="70">
        <f t="shared" si="48"/>
        <v>15</v>
      </c>
      <c r="G40" s="70">
        <f t="shared" si="49"/>
        <v>0</v>
      </c>
      <c r="H40" s="70">
        <f t="shared" si="50"/>
        <v>0</v>
      </c>
      <c r="I40" s="70">
        <f t="shared" si="51"/>
        <v>0</v>
      </c>
      <c r="J40" s="70">
        <f t="shared" si="52"/>
        <v>0</v>
      </c>
      <c r="K40" s="70">
        <f t="shared" si="53"/>
        <v>0</v>
      </c>
      <c r="L40" s="70">
        <f t="shared" si="54"/>
        <v>0</v>
      </c>
      <c r="M40" s="70">
        <f t="shared" si="55"/>
        <v>0</v>
      </c>
      <c r="N40" s="71">
        <v>15</v>
      </c>
      <c r="O40" s="73"/>
      <c r="P40" s="73"/>
      <c r="Q40" s="73"/>
      <c r="R40" s="73"/>
      <c r="S40" s="73"/>
      <c r="T40" s="73"/>
      <c r="U40" s="114"/>
      <c r="V40" s="115"/>
      <c r="W40" s="96">
        <v>1</v>
      </c>
      <c r="X40" s="71"/>
      <c r="Y40" s="73"/>
      <c r="Z40" s="73"/>
      <c r="AA40" s="73"/>
      <c r="AB40" s="73"/>
      <c r="AC40" s="73"/>
      <c r="AD40" s="73"/>
      <c r="AE40" s="114"/>
      <c r="AF40" s="115"/>
      <c r="AG40" s="96"/>
      <c r="AH40" s="71"/>
      <c r="AI40" s="73"/>
      <c r="AJ40" s="73"/>
      <c r="AK40" s="73"/>
      <c r="AL40" s="73"/>
      <c r="AM40" s="73"/>
      <c r="AN40" s="73"/>
      <c r="AO40" s="114"/>
      <c r="AP40" s="115"/>
      <c r="AQ40" s="96"/>
      <c r="AR40" s="71"/>
      <c r="AS40" s="73"/>
      <c r="AT40" s="73"/>
      <c r="AU40" s="73"/>
      <c r="AV40" s="73"/>
      <c r="AW40" s="73"/>
      <c r="AX40" s="73"/>
      <c r="AY40" s="114"/>
      <c r="AZ40" s="115"/>
      <c r="BA40" s="96"/>
      <c r="BB40" s="71"/>
      <c r="BC40" s="73"/>
      <c r="BD40" s="73"/>
      <c r="BE40" s="73"/>
      <c r="BF40" s="73"/>
      <c r="BG40" s="73"/>
      <c r="BH40" s="73"/>
      <c r="BI40" s="114"/>
      <c r="BJ40" s="115"/>
      <c r="BK40" s="96"/>
      <c r="BL40" s="71"/>
      <c r="BM40" s="73"/>
      <c r="BN40" s="73"/>
      <c r="BO40" s="73"/>
      <c r="BP40" s="73"/>
      <c r="BQ40" s="73"/>
      <c r="BR40" s="73"/>
      <c r="BS40" s="114"/>
      <c r="BT40" s="115"/>
      <c r="BU40" s="97"/>
      <c r="BV40" s="71"/>
      <c r="BW40" s="73"/>
      <c r="BX40" s="73"/>
      <c r="BY40" s="73"/>
      <c r="BZ40" s="73"/>
      <c r="CA40" s="73"/>
      <c r="CB40" s="73"/>
      <c r="CC40" s="114"/>
      <c r="CD40" s="115"/>
      <c r="CE40" s="122"/>
      <c r="CF40" s="84">
        <f t="shared" si="56"/>
        <v>1</v>
      </c>
    </row>
    <row r="41" spans="1:84" s="31" customFormat="1" ht="12.75" x14ac:dyDescent="0.2">
      <c r="A41" s="85">
        <v>13</v>
      </c>
      <c r="B41" s="116" t="s">
        <v>61</v>
      </c>
      <c r="C41" s="141" t="s">
        <v>53</v>
      </c>
      <c r="D41" s="118"/>
      <c r="E41" s="130">
        <f t="shared" si="47"/>
        <v>75</v>
      </c>
      <c r="F41" s="70">
        <f t="shared" si="48"/>
        <v>30</v>
      </c>
      <c r="G41" s="70">
        <f t="shared" si="49"/>
        <v>0</v>
      </c>
      <c r="H41" s="70">
        <f t="shared" si="50"/>
        <v>45</v>
      </c>
      <c r="I41" s="70">
        <f t="shared" si="51"/>
        <v>0</v>
      </c>
      <c r="J41" s="70">
        <f t="shared" si="52"/>
        <v>0</v>
      </c>
      <c r="K41" s="70">
        <f t="shared" si="53"/>
        <v>0</v>
      </c>
      <c r="L41" s="70">
        <f t="shared" si="54"/>
        <v>0</v>
      </c>
      <c r="M41" s="70">
        <f t="shared" si="55"/>
        <v>0</v>
      </c>
      <c r="N41" s="71"/>
      <c r="O41" s="73"/>
      <c r="P41" s="73"/>
      <c r="Q41" s="73"/>
      <c r="R41" s="73"/>
      <c r="S41" s="73"/>
      <c r="T41" s="73"/>
      <c r="U41" s="114"/>
      <c r="V41" s="115"/>
      <c r="W41" s="96"/>
      <c r="X41" s="71"/>
      <c r="Y41" s="73"/>
      <c r="Z41" s="73"/>
      <c r="AA41" s="73"/>
      <c r="AB41" s="73"/>
      <c r="AC41" s="73"/>
      <c r="AD41" s="73"/>
      <c r="AE41" s="114"/>
      <c r="AF41" s="115"/>
      <c r="AG41" s="96"/>
      <c r="AH41" s="71">
        <v>30</v>
      </c>
      <c r="AI41" s="73"/>
      <c r="AJ41" s="73">
        <v>45</v>
      </c>
      <c r="AK41" s="73"/>
      <c r="AL41" s="73"/>
      <c r="AM41" s="73"/>
      <c r="AN41" s="73"/>
      <c r="AO41" s="114"/>
      <c r="AP41" s="115" t="s">
        <v>40</v>
      </c>
      <c r="AQ41" s="96">
        <v>7</v>
      </c>
      <c r="AR41" s="71"/>
      <c r="AS41" s="73"/>
      <c r="AT41" s="73"/>
      <c r="AU41" s="73"/>
      <c r="AV41" s="73"/>
      <c r="AW41" s="73"/>
      <c r="AX41" s="73"/>
      <c r="AY41" s="114"/>
      <c r="AZ41" s="115"/>
      <c r="BA41" s="96"/>
      <c r="BB41" s="71"/>
      <c r="BC41" s="73"/>
      <c r="BD41" s="73"/>
      <c r="BE41" s="73"/>
      <c r="BF41" s="73"/>
      <c r="BG41" s="73"/>
      <c r="BH41" s="73"/>
      <c r="BI41" s="114"/>
      <c r="BJ41" s="115"/>
      <c r="BK41" s="96"/>
      <c r="BL41" s="71"/>
      <c r="BM41" s="73"/>
      <c r="BN41" s="73"/>
      <c r="BO41" s="73"/>
      <c r="BP41" s="73"/>
      <c r="BQ41" s="73"/>
      <c r="BR41" s="73"/>
      <c r="BS41" s="114"/>
      <c r="BT41" s="115"/>
      <c r="BU41" s="97"/>
      <c r="BV41" s="71"/>
      <c r="BW41" s="73"/>
      <c r="BX41" s="73"/>
      <c r="BY41" s="73"/>
      <c r="BZ41" s="73"/>
      <c r="CA41" s="73"/>
      <c r="CB41" s="73"/>
      <c r="CC41" s="114"/>
      <c r="CD41" s="115"/>
      <c r="CE41" s="122"/>
      <c r="CF41" s="84">
        <f t="shared" si="56"/>
        <v>7</v>
      </c>
    </row>
    <row r="42" spans="1:84" s="31" customFormat="1" ht="12.75" x14ac:dyDescent="0.2">
      <c r="A42" s="85">
        <v>14</v>
      </c>
      <c r="B42" s="116" t="s">
        <v>62</v>
      </c>
      <c r="C42" s="135" t="s">
        <v>53</v>
      </c>
      <c r="D42" s="118"/>
      <c r="E42" s="130">
        <f t="shared" si="47"/>
        <v>60</v>
      </c>
      <c r="F42" s="70">
        <f t="shared" si="48"/>
        <v>30</v>
      </c>
      <c r="G42" s="70">
        <f t="shared" si="49"/>
        <v>0</v>
      </c>
      <c r="H42" s="70">
        <f t="shared" si="50"/>
        <v>30</v>
      </c>
      <c r="I42" s="70">
        <f t="shared" si="51"/>
        <v>0</v>
      </c>
      <c r="J42" s="70">
        <f t="shared" si="52"/>
        <v>0</v>
      </c>
      <c r="K42" s="70">
        <f t="shared" si="53"/>
        <v>0</v>
      </c>
      <c r="L42" s="70">
        <f t="shared" si="54"/>
        <v>0</v>
      </c>
      <c r="M42" s="70">
        <f t="shared" si="55"/>
        <v>0</v>
      </c>
      <c r="N42" s="71"/>
      <c r="O42" s="73"/>
      <c r="P42" s="73"/>
      <c r="Q42" s="73"/>
      <c r="R42" s="73"/>
      <c r="S42" s="73"/>
      <c r="T42" s="73"/>
      <c r="U42" s="114"/>
      <c r="V42" s="115"/>
      <c r="W42" s="96"/>
      <c r="X42" s="71"/>
      <c r="Y42" s="73"/>
      <c r="Z42" s="73"/>
      <c r="AA42" s="73"/>
      <c r="AB42" s="73"/>
      <c r="AC42" s="73"/>
      <c r="AD42" s="73"/>
      <c r="AE42" s="114"/>
      <c r="AF42" s="115"/>
      <c r="AG42" s="96"/>
      <c r="AH42" s="71"/>
      <c r="AI42" s="73"/>
      <c r="AJ42" s="73"/>
      <c r="AK42" s="73"/>
      <c r="AL42" s="73"/>
      <c r="AM42" s="73"/>
      <c r="AN42" s="73"/>
      <c r="AO42" s="114"/>
      <c r="AP42" s="115"/>
      <c r="AQ42" s="96"/>
      <c r="AR42" s="71">
        <v>30</v>
      </c>
      <c r="AS42" s="73"/>
      <c r="AT42" s="73">
        <v>30</v>
      </c>
      <c r="AU42" s="73"/>
      <c r="AV42" s="73"/>
      <c r="AW42" s="73"/>
      <c r="AX42" s="73"/>
      <c r="AY42" s="114"/>
      <c r="AZ42" s="115" t="s">
        <v>40</v>
      </c>
      <c r="BA42" s="96">
        <v>5</v>
      </c>
      <c r="BB42" s="71"/>
      <c r="BC42" s="73"/>
      <c r="BD42" s="73"/>
      <c r="BE42" s="73"/>
      <c r="BF42" s="73"/>
      <c r="BG42" s="73"/>
      <c r="BH42" s="73"/>
      <c r="BI42" s="114"/>
      <c r="BJ42" s="115"/>
      <c r="BK42" s="96"/>
      <c r="BL42" s="71"/>
      <c r="BM42" s="73"/>
      <c r="BN42" s="73"/>
      <c r="BO42" s="73"/>
      <c r="BP42" s="73"/>
      <c r="BQ42" s="73"/>
      <c r="BR42" s="73"/>
      <c r="BS42" s="114"/>
      <c r="BT42" s="115"/>
      <c r="BU42" s="97"/>
      <c r="BV42" s="71"/>
      <c r="BW42" s="73"/>
      <c r="BX42" s="73"/>
      <c r="BY42" s="73"/>
      <c r="BZ42" s="73"/>
      <c r="CA42" s="73"/>
      <c r="CB42" s="73"/>
      <c r="CC42" s="114"/>
      <c r="CD42" s="115"/>
      <c r="CE42" s="122"/>
      <c r="CF42" s="84">
        <f t="shared" si="56"/>
        <v>5</v>
      </c>
    </row>
    <row r="43" spans="1:84" s="31" customFormat="1" ht="12.75" x14ac:dyDescent="0.2">
      <c r="A43" s="85">
        <v>15</v>
      </c>
      <c r="B43" s="119" t="s">
        <v>63</v>
      </c>
      <c r="C43" s="135" t="s">
        <v>53</v>
      </c>
      <c r="D43" s="136"/>
      <c r="E43" s="130">
        <f t="shared" si="47"/>
        <v>60</v>
      </c>
      <c r="F43" s="70">
        <f t="shared" si="48"/>
        <v>30</v>
      </c>
      <c r="G43" s="70">
        <f t="shared" si="49"/>
        <v>0</v>
      </c>
      <c r="H43" s="70">
        <f t="shared" si="50"/>
        <v>30</v>
      </c>
      <c r="I43" s="70">
        <f t="shared" si="51"/>
        <v>0</v>
      </c>
      <c r="J43" s="70">
        <f t="shared" si="52"/>
        <v>0</v>
      </c>
      <c r="K43" s="70">
        <f t="shared" si="53"/>
        <v>0</v>
      </c>
      <c r="L43" s="70">
        <f t="shared" si="54"/>
        <v>0</v>
      </c>
      <c r="M43" s="70">
        <f t="shared" si="55"/>
        <v>0</v>
      </c>
      <c r="N43" s="71"/>
      <c r="O43" s="73"/>
      <c r="P43" s="73"/>
      <c r="Q43" s="73"/>
      <c r="R43" s="73"/>
      <c r="S43" s="73"/>
      <c r="T43" s="73"/>
      <c r="U43" s="114"/>
      <c r="V43" s="115"/>
      <c r="W43" s="96"/>
      <c r="X43" s="71"/>
      <c r="Y43" s="73"/>
      <c r="Z43" s="73"/>
      <c r="AA43" s="73"/>
      <c r="AB43" s="73"/>
      <c r="AC43" s="73"/>
      <c r="AD43" s="73"/>
      <c r="AE43" s="114"/>
      <c r="AF43" s="115"/>
      <c r="AG43" s="96"/>
      <c r="AH43" s="71">
        <v>30</v>
      </c>
      <c r="AI43" s="73"/>
      <c r="AJ43" s="73">
        <v>30</v>
      </c>
      <c r="AK43" s="73"/>
      <c r="AL43" s="73"/>
      <c r="AM43" s="73"/>
      <c r="AN43" s="73"/>
      <c r="AO43" s="114"/>
      <c r="AP43" s="115" t="s">
        <v>40</v>
      </c>
      <c r="AQ43" s="96">
        <v>6</v>
      </c>
      <c r="AR43" s="71"/>
      <c r="AS43" s="73"/>
      <c r="AT43" s="73"/>
      <c r="AU43" s="73"/>
      <c r="AV43" s="73"/>
      <c r="AW43" s="73"/>
      <c r="AX43" s="73"/>
      <c r="AY43" s="114"/>
      <c r="AZ43" s="115"/>
      <c r="BA43" s="96"/>
      <c r="BB43" s="71"/>
      <c r="BC43" s="73"/>
      <c r="BD43" s="73"/>
      <c r="BE43" s="73"/>
      <c r="BF43" s="73"/>
      <c r="BG43" s="73"/>
      <c r="BH43" s="73"/>
      <c r="BI43" s="114"/>
      <c r="BJ43" s="115"/>
      <c r="BK43" s="96"/>
      <c r="BL43" s="71"/>
      <c r="BM43" s="73"/>
      <c r="BN43" s="73"/>
      <c r="BO43" s="73"/>
      <c r="BP43" s="73"/>
      <c r="BQ43" s="73"/>
      <c r="BR43" s="73"/>
      <c r="BS43" s="114"/>
      <c r="BT43" s="115"/>
      <c r="BU43" s="97"/>
      <c r="BV43" s="71"/>
      <c r="BW43" s="73"/>
      <c r="BX43" s="73"/>
      <c r="BY43" s="73"/>
      <c r="BZ43" s="73"/>
      <c r="CA43" s="73"/>
      <c r="CB43" s="73"/>
      <c r="CC43" s="114"/>
      <c r="CD43" s="115"/>
      <c r="CE43" s="122"/>
      <c r="CF43" s="84">
        <f t="shared" si="56"/>
        <v>6</v>
      </c>
    </row>
    <row r="44" spans="1:84" s="31" customFormat="1" ht="12.75" x14ac:dyDescent="0.2">
      <c r="A44" s="85">
        <v>16</v>
      </c>
      <c r="B44" s="119" t="s">
        <v>64</v>
      </c>
      <c r="C44" s="135" t="s">
        <v>53</v>
      </c>
      <c r="D44" s="136"/>
      <c r="E44" s="130">
        <f t="shared" si="47"/>
        <v>60</v>
      </c>
      <c r="F44" s="70">
        <f t="shared" si="48"/>
        <v>30</v>
      </c>
      <c r="G44" s="70">
        <f t="shared" si="49"/>
        <v>0</v>
      </c>
      <c r="H44" s="70">
        <f t="shared" si="50"/>
        <v>30</v>
      </c>
      <c r="I44" s="70">
        <f t="shared" si="51"/>
        <v>0</v>
      </c>
      <c r="J44" s="70">
        <f t="shared" si="52"/>
        <v>0</v>
      </c>
      <c r="K44" s="70">
        <f t="shared" si="53"/>
        <v>0</v>
      </c>
      <c r="L44" s="70">
        <f t="shared" si="54"/>
        <v>0</v>
      </c>
      <c r="M44" s="70">
        <f t="shared" si="55"/>
        <v>0</v>
      </c>
      <c r="N44" s="71"/>
      <c r="O44" s="73"/>
      <c r="P44" s="73"/>
      <c r="Q44" s="73"/>
      <c r="R44" s="73"/>
      <c r="S44" s="73"/>
      <c r="T44" s="73"/>
      <c r="U44" s="114"/>
      <c r="V44" s="115"/>
      <c r="W44" s="96"/>
      <c r="X44" s="71"/>
      <c r="Y44" s="73"/>
      <c r="Z44" s="73"/>
      <c r="AA44" s="73"/>
      <c r="AB44" s="73"/>
      <c r="AC44" s="73"/>
      <c r="AD44" s="73"/>
      <c r="AE44" s="114"/>
      <c r="AF44" s="115"/>
      <c r="AG44" s="96"/>
      <c r="AH44" s="71"/>
      <c r="AI44" s="73"/>
      <c r="AJ44" s="73"/>
      <c r="AK44" s="73"/>
      <c r="AL44" s="73"/>
      <c r="AM44" s="73"/>
      <c r="AN44" s="73"/>
      <c r="AO44" s="114"/>
      <c r="AP44" s="115"/>
      <c r="AQ44" s="96"/>
      <c r="AR44" s="71"/>
      <c r="AS44" s="73"/>
      <c r="AT44" s="73"/>
      <c r="AU44" s="73"/>
      <c r="AV44" s="73"/>
      <c r="AW44" s="73"/>
      <c r="AX44" s="73"/>
      <c r="AY44" s="114"/>
      <c r="AZ44" s="115"/>
      <c r="BA44" s="96"/>
      <c r="BB44" s="71">
        <v>30</v>
      </c>
      <c r="BC44" s="73"/>
      <c r="BD44" s="73">
        <v>30</v>
      </c>
      <c r="BE44" s="73"/>
      <c r="BF44" s="73"/>
      <c r="BG44" s="73"/>
      <c r="BH44" s="73"/>
      <c r="BI44" s="114"/>
      <c r="BJ44" s="115"/>
      <c r="BK44" s="96">
        <v>4</v>
      </c>
      <c r="BL44" s="71"/>
      <c r="BM44" s="73"/>
      <c r="BN44" s="73"/>
      <c r="BO44" s="73"/>
      <c r="BP44" s="73"/>
      <c r="BQ44" s="73"/>
      <c r="BR44" s="73"/>
      <c r="BS44" s="114"/>
      <c r="BT44" s="115"/>
      <c r="BU44" s="97"/>
      <c r="BV44" s="71"/>
      <c r="BW44" s="73"/>
      <c r="BX44" s="73"/>
      <c r="BY44" s="73"/>
      <c r="BZ44" s="73"/>
      <c r="CA44" s="73"/>
      <c r="CB44" s="73"/>
      <c r="CC44" s="114"/>
      <c r="CD44" s="115"/>
      <c r="CE44" s="122"/>
      <c r="CF44" s="84">
        <f t="shared" si="56"/>
        <v>4</v>
      </c>
    </row>
    <row r="45" spans="1:84" s="31" customFormat="1" ht="12.75" x14ac:dyDescent="0.2">
      <c r="A45" s="85">
        <v>17</v>
      </c>
      <c r="B45" s="119" t="s">
        <v>65</v>
      </c>
      <c r="C45" s="137" t="s">
        <v>53</v>
      </c>
      <c r="D45" s="136"/>
      <c r="E45" s="130">
        <f t="shared" si="37"/>
        <v>60</v>
      </c>
      <c r="F45" s="70">
        <f t="shared" si="38"/>
        <v>30</v>
      </c>
      <c r="G45" s="70">
        <f t="shared" si="39"/>
        <v>0</v>
      </c>
      <c r="H45" s="70">
        <f t="shared" si="40"/>
        <v>30</v>
      </c>
      <c r="I45" s="70">
        <f t="shared" si="41"/>
        <v>0</v>
      </c>
      <c r="J45" s="70">
        <f t="shared" si="42"/>
        <v>0</v>
      </c>
      <c r="K45" s="70">
        <f t="shared" si="43"/>
        <v>0</v>
      </c>
      <c r="L45" s="70">
        <f t="shared" si="44"/>
        <v>0</v>
      </c>
      <c r="M45" s="70">
        <f t="shared" si="45"/>
        <v>0</v>
      </c>
      <c r="N45" s="71"/>
      <c r="O45" s="73"/>
      <c r="P45" s="73"/>
      <c r="Q45" s="73"/>
      <c r="R45" s="73"/>
      <c r="S45" s="73"/>
      <c r="T45" s="73"/>
      <c r="U45" s="114"/>
      <c r="V45" s="115"/>
      <c r="W45" s="96"/>
      <c r="X45" s="71"/>
      <c r="Y45" s="73"/>
      <c r="Z45" s="73"/>
      <c r="AA45" s="73"/>
      <c r="AB45" s="73"/>
      <c r="AC45" s="73"/>
      <c r="AD45" s="73"/>
      <c r="AE45" s="114"/>
      <c r="AF45" s="115"/>
      <c r="AG45" s="96"/>
      <c r="AH45" s="71"/>
      <c r="AI45" s="73"/>
      <c r="AJ45" s="73"/>
      <c r="AK45" s="73"/>
      <c r="AL45" s="73"/>
      <c r="AM45" s="73"/>
      <c r="AN45" s="73"/>
      <c r="AO45" s="114"/>
      <c r="AP45" s="115"/>
      <c r="AQ45" s="96"/>
      <c r="AR45" s="71"/>
      <c r="AS45" s="73"/>
      <c r="AT45" s="73"/>
      <c r="AU45" s="73"/>
      <c r="AV45" s="73"/>
      <c r="AW45" s="73"/>
      <c r="AX45" s="73"/>
      <c r="AY45" s="114"/>
      <c r="AZ45" s="115"/>
      <c r="BA45" s="96"/>
      <c r="BB45" s="71">
        <v>30</v>
      </c>
      <c r="BC45" s="73"/>
      <c r="BD45" s="73">
        <v>30</v>
      </c>
      <c r="BE45" s="73"/>
      <c r="BF45" s="73"/>
      <c r="BG45" s="73"/>
      <c r="BH45" s="73"/>
      <c r="BI45" s="114"/>
      <c r="BJ45" s="115" t="s">
        <v>40</v>
      </c>
      <c r="BK45" s="96">
        <v>4</v>
      </c>
      <c r="BL45" s="71"/>
      <c r="BM45" s="73"/>
      <c r="BN45" s="73"/>
      <c r="BO45" s="73"/>
      <c r="BP45" s="73"/>
      <c r="BQ45" s="73"/>
      <c r="BR45" s="73"/>
      <c r="BS45" s="114"/>
      <c r="BT45" s="115"/>
      <c r="BU45" s="97"/>
      <c r="BV45" s="71"/>
      <c r="BW45" s="73"/>
      <c r="BX45" s="73"/>
      <c r="BY45" s="73"/>
      <c r="BZ45" s="73"/>
      <c r="CA45" s="73"/>
      <c r="CB45" s="73"/>
      <c r="CC45" s="114"/>
      <c r="CD45" s="115"/>
      <c r="CE45" s="122"/>
      <c r="CF45" s="84">
        <f t="shared" si="46"/>
        <v>4</v>
      </c>
    </row>
    <row r="46" spans="1:84" s="31" customFormat="1" ht="12.75" x14ac:dyDescent="0.2">
      <c r="A46" s="142">
        <v>18</v>
      </c>
      <c r="B46" s="143" t="s">
        <v>66</v>
      </c>
      <c r="C46" s="144" t="s">
        <v>53</v>
      </c>
      <c r="D46" s="145"/>
      <c r="E46" s="130">
        <f t="shared" si="37"/>
        <v>60</v>
      </c>
      <c r="F46" s="70">
        <f t="shared" si="38"/>
        <v>30</v>
      </c>
      <c r="G46" s="70">
        <f t="shared" si="39"/>
        <v>0</v>
      </c>
      <c r="H46" s="70">
        <f t="shared" si="40"/>
        <v>30</v>
      </c>
      <c r="I46" s="70">
        <f t="shared" si="41"/>
        <v>0</v>
      </c>
      <c r="J46" s="70">
        <f t="shared" si="42"/>
        <v>0</v>
      </c>
      <c r="K46" s="70">
        <f t="shared" si="43"/>
        <v>0</v>
      </c>
      <c r="L46" s="70">
        <f t="shared" si="44"/>
        <v>0</v>
      </c>
      <c r="M46" s="70">
        <f t="shared" si="45"/>
        <v>0</v>
      </c>
      <c r="N46" s="146"/>
      <c r="O46" s="147"/>
      <c r="P46" s="147"/>
      <c r="Q46" s="147"/>
      <c r="R46" s="147"/>
      <c r="S46" s="147"/>
      <c r="T46" s="147"/>
      <c r="U46" s="114"/>
      <c r="V46" s="148"/>
      <c r="W46" s="96"/>
      <c r="X46" s="146"/>
      <c r="Y46" s="147"/>
      <c r="Z46" s="147"/>
      <c r="AA46" s="147"/>
      <c r="AB46" s="147"/>
      <c r="AC46" s="147"/>
      <c r="AD46" s="147"/>
      <c r="AE46" s="114"/>
      <c r="AF46" s="148"/>
      <c r="AG46" s="96"/>
      <c r="AH46" s="146"/>
      <c r="AI46" s="147"/>
      <c r="AJ46" s="147"/>
      <c r="AK46" s="147"/>
      <c r="AL46" s="147"/>
      <c r="AM46" s="147"/>
      <c r="AN46" s="147"/>
      <c r="AO46" s="114"/>
      <c r="AP46" s="148"/>
      <c r="AQ46" s="96"/>
      <c r="AR46" s="146">
        <v>30</v>
      </c>
      <c r="AS46" s="147"/>
      <c r="AT46" s="147">
        <v>30</v>
      </c>
      <c r="AU46" s="147"/>
      <c r="AV46" s="147"/>
      <c r="AW46" s="147"/>
      <c r="AX46" s="147"/>
      <c r="AY46" s="114"/>
      <c r="AZ46" s="148"/>
      <c r="BA46" s="96">
        <v>3</v>
      </c>
      <c r="BB46" s="146"/>
      <c r="BC46" s="147"/>
      <c r="BD46" s="147"/>
      <c r="BE46" s="147"/>
      <c r="BF46" s="147"/>
      <c r="BG46" s="147"/>
      <c r="BH46" s="147"/>
      <c r="BI46" s="114"/>
      <c r="BJ46" s="148"/>
      <c r="BK46" s="96"/>
      <c r="BL46" s="146"/>
      <c r="BM46" s="147"/>
      <c r="BN46" s="147"/>
      <c r="BO46" s="147"/>
      <c r="BP46" s="147"/>
      <c r="BQ46" s="147"/>
      <c r="BR46" s="147"/>
      <c r="BS46" s="114"/>
      <c r="BT46" s="148"/>
      <c r="BU46" s="97"/>
      <c r="BV46" s="146"/>
      <c r="BW46" s="147"/>
      <c r="BX46" s="147"/>
      <c r="BY46" s="147"/>
      <c r="BZ46" s="147"/>
      <c r="CA46" s="147"/>
      <c r="CB46" s="147"/>
      <c r="CC46" s="114"/>
      <c r="CD46" s="148"/>
      <c r="CE46" s="122"/>
      <c r="CF46" s="84">
        <f t="shared" si="46"/>
        <v>3</v>
      </c>
    </row>
    <row r="47" spans="1:84" s="31" customFormat="1" ht="12.75" x14ac:dyDescent="0.2">
      <c r="A47" s="149"/>
      <c r="B47" s="150"/>
      <c r="C47" s="151"/>
      <c r="D47" s="151"/>
      <c r="E47" s="152"/>
      <c r="F47" s="153"/>
      <c r="G47" s="153"/>
      <c r="H47" s="153"/>
      <c r="I47" s="153"/>
      <c r="J47" s="153"/>
      <c r="K47" s="153"/>
      <c r="L47" s="153"/>
      <c r="M47" s="15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  <c r="BI47" s="103"/>
      <c r="BJ47" s="103"/>
      <c r="BK47" s="103"/>
      <c r="BL47" s="103"/>
      <c r="BM47" s="103"/>
      <c r="BN47" s="103"/>
      <c r="BO47" s="103"/>
      <c r="BP47" s="103"/>
      <c r="BQ47" s="103"/>
      <c r="BR47" s="103"/>
      <c r="BS47" s="103"/>
      <c r="BT47" s="103"/>
      <c r="BU47" s="103"/>
      <c r="BV47" s="103"/>
      <c r="BW47" s="103"/>
      <c r="BX47" s="103"/>
      <c r="BY47" s="103"/>
      <c r="BZ47" s="103"/>
      <c r="CA47" s="103"/>
      <c r="CB47" s="103"/>
      <c r="CC47" s="103"/>
      <c r="CD47" s="103"/>
      <c r="CE47" s="103"/>
      <c r="CF47" s="104"/>
    </row>
    <row r="48" spans="1:84" s="31" customFormat="1" ht="22.5" customHeight="1" x14ac:dyDescent="0.2">
      <c r="A48" s="53" t="s">
        <v>67</v>
      </c>
      <c r="B48" s="154" t="s">
        <v>68</v>
      </c>
      <c r="C48" s="155"/>
      <c r="D48" s="155"/>
      <c r="E48" s="126">
        <f t="shared" ref="E48:U48" si="57">SUM(E49:E66)</f>
        <v>600</v>
      </c>
      <c r="F48" s="126">
        <f t="shared" si="57"/>
        <v>105</v>
      </c>
      <c r="G48" s="126">
        <f t="shared" si="57"/>
        <v>0</v>
      </c>
      <c r="H48" s="126">
        <f t="shared" si="57"/>
        <v>0</v>
      </c>
      <c r="I48" s="126">
        <f t="shared" si="57"/>
        <v>495</v>
      </c>
      <c r="J48" s="126">
        <f t="shared" si="57"/>
        <v>0</v>
      </c>
      <c r="K48" s="126">
        <f t="shared" si="57"/>
        <v>0</v>
      </c>
      <c r="L48" s="126">
        <f t="shared" si="57"/>
        <v>0</v>
      </c>
      <c r="M48" s="126">
        <f t="shared" si="57"/>
        <v>0</v>
      </c>
      <c r="N48" s="106">
        <f t="shared" si="57"/>
        <v>0</v>
      </c>
      <c r="O48" s="106">
        <f t="shared" si="57"/>
        <v>0</v>
      </c>
      <c r="P48" s="106">
        <f t="shared" si="57"/>
        <v>0</v>
      </c>
      <c r="Q48" s="106">
        <f t="shared" si="57"/>
        <v>0</v>
      </c>
      <c r="R48" s="106">
        <f t="shared" si="57"/>
        <v>0</v>
      </c>
      <c r="S48" s="106">
        <f t="shared" si="57"/>
        <v>0</v>
      </c>
      <c r="T48" s="106">
        <f t="shared" si="57"/>
        <v>0</v>
      </c>
      <c r="U48" s="106">
        <f t="shared" si="57"/>
        <v>0</v>
      </c>
      <c r="V48" s="59">
        <f>COUNTIF(V49:V66,"E")</f>
        <v>0</v>
      </c>
      <c r="W48" s="59">
        <f t="shared" ref="W48:AE48" si="58">SUM(W49:W66)</f>
        <v>0</v>
      </c>
      <c r="X48" s="107">
        <f t="shared" si="58"/>
        <v>0</v>
      </c>
      <c r="Y48" s="107">
        <f t="shared" si="58"/>
        <v>0</v>
      </c>
      <c r="Z48" s="107">
        <f t="shared" si="58"/>
        <v>0</v>
      </c>
      <c r="AA48" s="107">
        <f t="shared" si="58"/>
        <v>0</v>
      </c>
      <c r="AB48" s="107">
        <f t="shared" si="58"/>
        <v>0</v>
      </c>
      <c r="AC48" s="107">
        <f t="shared" si="58"/>
        <v>0</v>
      </c>
      <c r="AD48" s="107">
        <f t="shared" si="58"/>
        <v>0</v>
      </c>
      <c r="AE48" s="107">
        <f t="shared" si="58"/>
        <v>0</v>
      </c>
      <c r="AF48" s="59">
        <f>COUNTIF(AF49:AF66,"E")</f>
        <v>0</v>
      </c>
      <c r="AG48" s="59">
        <f t="shared" ref="AG48:AO48" si="59">SUM(AG49:AG66)</f>
        <v>0</v>
      </c>
      <c r="AH48" s="107">
        <f t="shared" si="59"/>
        <v>0</v>
      </c>
      <c r="AI48" s="107">
        <f t="shared" si="59"/>
        <v>0</v>
      </c>
      <c r="AJ48" s="107">
        <f t="shared" si="59"/>
        <v>0</v>
      </c>
      <c r="AK48" s="107">
        <f t="shared" si="59"/>
        <v>0</v>
      </c>
      <c r="AL48" s="107">
        <f t="shared" si="59"/>
        <v>0</v>
      </c>
      <c r="AM48" s="107">
        <f t="shared" si="59"/>
        <v>0</v>
      </c>
      <c r="AN48" s="107">
        <f t="shared" si="59"/>
        <v>0</v>
      </c>
      <c r="AO48" s="107">
        <f t="shared" si="59"/>
        <v>0</v>
      </c>
      <c r="AP48" s="59">
        <f>COUNTIF(AP49:AP66,"E")</f>
        <v>0</v>
      </c>
      <c r="AQ48" s="59">
        <f t="shared" ref="AQ48:AY48" si="60">SUM(AQ49:AQ66)</f>
        <v>0</v>
      </c>
      <c r="AR48" s="107">
        <f t="shared" si="60"/>
        <v>0</v>
      </c>
      <c r="AS48" s="107">
        <f t="shared" si="60"/>
        <v>0</v>
      </c>
      <c r="AT48" s="107">
        <f t="shared" si="60"/>
        <v>0</v>
      </c>
      <c r="AU48" s="107">
        <f t="shared" si="60"/>
        <v>0</v>
      </c>
      <c r="AV48" s="107">
        <f t="shared" si="60"/>
        <v>0</v>
      </c>
      <c r="AW48" s="107">
        <f t="shared" si="60"/>
        <v>0</v>
      </c>
      <c r="AX48" s="107">
        <f t="shared" si="60"/>
        <v>0</v>
      </c>
      <c r="AY48" s="107">
        <f t="shared" si="60"/>
        <v>0</v>
      </c>
      <c r="AZ48" s="59">
        <f>COUNTIF(AZ49:AZ66,"E")</f>
        <v>0</v>
      </c>
      <c r="BA48" s="59">
        <f t="shared" ref="BA48:BI48" si="61">SUM(BA49:BA66)</f>
        <v>0</v>
      </c>
      <c r="BB48" s="107">
        <f>SUM(BB49:BB66)</f>
        <v>30</v>
      </c>
      <c r="BC48" s="107">
        <f>SUM(BC49:BC66)</f>
        <v>0</v>
      </c>
      <c r="BD48" s="107">
        <f>SUM(BD49:BD66)</f>
        <v>0</v>
      </c>
      <c r="BE48" s="107">
        <f t="shared" si="61"/>
        <v>150</v>
      </c>
      <c r="BF48" s="107">
        <f t="shared" si="61"/>
        <v>0</v>
      </c>
      <c r="BG48" s="107">
        <f t="shared" si="61"/>
        <v>0</v>
      </c>
      <c r="BH48" s="107">
        <f t="shared" si="61"/>
        <v>0</v>
      </c>
      <c r="BI48" s="107">
        <f t="shared" si="61"/>
        <v>0</v>
      </c>
      <c r="BJ48" s="59">
        <f>COUNTIF(BJ49:BJ66,"E")</f>
        <v>2</v>
      </c>
      <c r="BK48" s="59">
        <f t="shared" ref="BK48:BS48" si="62">SUM(BK49:BK66)</f>
        <v>17</v>
      </c>
      <c r="BL48" s="107">
        <f t="shared" si="62"/>
        <v>30</v>
      </c>
      <c r="BM48" s="107">
        <f t="shared" si="62"/>
        <v>0</v>
      </c>
      <c r="BN48" s="107">
        <f t="shared" si="62"/>
        <v>0</v>
      </c>
      <c r="BO48" s="107">
        <f t="shared" si="62"/>
        <v>210</v>
      </c>
      <c r="BP48" s="107">
        <f t="shared" si="62"/>
        <v>0</v>
      </c>
      <c r="BQ48" s="107">
        <f t="shared" si="62"/>
        <v>0</v>
      </c>
      <c r="BR48" s="107">
        <f t="shared" si="62"/>
        <v>0</v>
      </c>
      <c r="BS48" s="107">
        <f t="shared" si="62"/>
        <v>0</v>
      </c>
      <c r="BT48" s="59">
        <f>COUNTIF(BT49:BT66,"E")</f>
        <v>2</v>
      </c>
      <c r="BU48" s="108">
        <f t="shared" ref="BU48:CC48" si="63">SUM(BU49:BU66)</f>
        <v>17</v>
      </c>
      <c r="BV48" s="107">
        <f t="shared" si="63"/>
        <v>45</v>
      </c>
      <c r="BW48" s="107">
        <f t="shared" si="63"/>
        <v>0</v>
      </c>
      <c r="BX48" s="107">
        <f t="shared" si="63"/>
        <v>0</v>
      </c>
      <c r="BY48" s="107">
        <f t="shared" si="63"/>
        <v>135</v>
      </c>
      <c r="BZ48" s="107">
        <f t="shared" si="63"/>
        <v>0</v>
      </c>
      <c r="CA48" s="107">
        <f t="shared" si="63"/>
        <v>0</v>
      </c>
      <c r="CB48" s="107">
        <f t="shared" si="63"/>
        <v>0</v>
      </c>
      <c r="CC48" s="107">
        <f t="shared" si="63"/>
        <v>0</v>
      </c>
      <c r="CD48" s="59">
        <f>COUNTIF(CD49:CD66,"E")</f>
        <v>1</v>
      </c>
      <c r="CE48" s="109">
        <f>SUM(CE49:CE66)</f>
        <v>13</v>
      </c>
      <c r="CF48" s="110">
        <f>SUM(CF49:CF66)</f>
        <v>47</v>
      </c>
    </row>
    <row r="49" spans="1:84" s="31" customFormat="1" ht="12.75" customHeight="1" x14ac:dyDescent="0.2">
      <c r="A49" s="71">
        <v>1</v>
      </c>
      <c r="B49" s="239" t="s">
        <v>69</v>
      </c>
      <c r="C49" s="156" t="s">
        <v>53</v>
      </c>
      <c r="D49" s="88" t="s">
        <v>36</v>
      </c>
      <c r="E49" s="130">
        <f>SUM(F49:M49)</f>
        <v>45</v>
      </c>
      <c r="F49" s="70">
        <f t="shared" ref="F49:M49" si="64">SUM(N49+X49+AH49+AR49+BB49+BL49+BV49)</f>
        <v>15</v>
      </c>
      <c r="G49" s="70">
        <f t="shared" si="64"/>
        <v>0</v>
      </c>
      <c r="H49" s="70">
        <f t="shared" si="64"/>
        <v>0</v>
      </c>
      <c r="I49" s="70">
        <f t="shared" si="64"/>
        <v>30</v>
      </c>
      <c r="J49" s="70">
        <f t="shared" si="64"/>
        <v>0</v>
      </c>
      <c r="K49" s="70">
        <f t="shared" si="64"/>
        <v>0</v>
      </c>
      <c r="L49" s="70">
        <f t="shared" si="64"/>
        <v>0</v>
      </c>
      <c r="M49" s="70">
        <f t="shared" si="64"/>
        <v>0</v>
      </c>
      <c r="N49" s="71"/>
      <c r="O49" s="73"/>
      <c r="P49" s="73"/>
      <c r="Q49" s="73"/>
      <c r="R49" s="73"/>
      <c r="S49" s="73"/>
      <c r="T49" s="73"/>
      <c r="U49" s="114"/>
      <c r="V49" s="115"/>
      <c r="W49" s="81"/>
      <c r="X49" s="71"/>
      <c r="Y49" s="73"/>
      <c r="Z49" s="73"/>
      <c r="AA49" s="73"/>
      <c r="AB49" s="73"/>
      <c r="AC49" s="73"/>
      <c r="AD49" s="73"/>
      <c r="AE49" s="114"/>
      <c r="AF49" s="115"/>
      <c r="AG49" s="81"/>
      <c r="AH49" s="71"/>
      <c r="AI49" s="73"/>
      <c r="AJ49" s="73"/>
      <c r="AK49" s="73"/>
      <c r="AL49" s="73"/>
      <c r="AM49" s="73"/>
      <c r="AN49" s="73"/>
      <c r="AO49" s="114"/>
      <c r="AP49" s="115"/>
      <c r="AQ49" s="81"/>
      <c r="AR49" s="71"/>
      <c r="AS49" s="73"/>
      <c r="AT49" s="73"/>
      <c r="AU49" s="73"/>
      <c r="AV49" s="73"/>
      <c r="AW49" s="73"/>
      <c r="AX49" s="73"/>
      <c r="AY49" s="114"/>
      <c r="AZ49" s="115"/>
      <c r="BA49" s="81"/>
      <c r="BB49" s="71">
        <v>15</v>
      </c>
      <c r="BC49" s="73"/>
      <c r="BD49" s="73"/>
      <c r="BE49" s="73">
        <v>30</v>
      </c>
      <c r="BF49" s="73"/>
      <c r="BG49" s="73"/>
      <c r="BH49" s="73"/>
      <c r="BI49" s="114"/>
      <c r="BJ49" s="115" t="s">
        <v>40</v>
      </c>
      <c r="BK49" s="81">
        <v>4</v>
      </c>
      <c r="BL49" s="71"/>
      <c r="BM49" s="73"/>
      <c r="BN49" s="73"/>
      <c r="BO49" s="73"/>
      <c r="BP49" s="73"/>
      <c r="BQ49" s="73"/>
      <c r="BR49" s="73"/>
      <c r="BS49" s="114"/>
      <c r="BT49" s="115"/>
      <c r="BU49" s="82"/>
      <c r="BV49" s="71"/>
      <c r="BW49" s="73"/>
      <c r="BX49" s="73"/>
      <c r="BY49" s="73"/>
      <c r="BZ49" s="73"/>
      <c r="CA49" s="73"/>
      <c r="CB49" s="73"/>
      <c r="CC49" s="114"/>
      <c r="CD49" s="115"/>
      <c r="CE49" s="83"/>
      <c r="CF49" s="84">
        <f>(CE49+BU49+BK49+BA49+AQ49+AG49+W49)</f>
        <v>4</v>
      </c>
    </row>
    <row r="50" spans="1:84" s="31" customFormat="1" ht="12.75" x14ac:dyDescent="0.2">
      <c r="A50" s="157">
        <v>2</v>
      </c>
      <c r="B50" s="239"/>
      <c r="C50" s="156" t="s">
        <v>53</v>
      </c>
      <c r="D50" s="88" t="s">
        <v>36</v>
      </c>
      <c r="E50" s="130">
        <f t="shared" ref="E50:E66" si="65">SUM(F50:M50)</f>
        <v>45</v>
      </c>
      <c r="F50" s="70">
        <f t="shared" ref="F50:F58" si="66">SUM(N50+X50+AH50+AR50+BB50+BL50+BV50)</f>
        <v>15</v>
      </c>
      <c r="G50" s="70">
        <f t="shared" ref="G50:G58" si="67">SUM(O50+Y50+AI50+AS50+BC50+BM50+BW50)</f>
        <v>0</v>
      </c>
      <c r="H50" s="70">
        <f t="shared" ref="H50:H58" si="68">SUM(P50+Z50+AJ50+AT50+BD50+BN50+BX50)</f>
        <v>0</v>
      </c>
      <c r="I50" s="70">
        <f t="shared" ref="I50:I66" si="69">SUM(Q50+AA50+AK50+AU50+BE50+BO50+BY50)</f>
        <v>30</v>
      </c>
      <c r="J50" s="70">
        <f t="shared" ref="J50:J66" si="70">SUM(R50+AB50+AL50+AV50+BF50+BP50+BZ50)</f>
        <v>0</v>
      </c>
      <c r="K50" s="70">
        <f t="shared" ref="K50:K66" si="71">SUM(S50+AC50+AM50+AW50+BG50+BQ50+CA50)</f>
        <v>0</v>
      </c>
      <c r="L50" s="70">
        <f t="shared" ref="L50:L66" si="72">SUM(T50+AD50+AN50+AX50+BH50+BR50+CB50)</f>
        <v>0</v>
      </c>
      <c r="M50" s="70">
        <f t="shared" ref="M50:M66" si="73">SUM(U50+AE50+AO50+AY50+BI50+BS50+CC50)</f>
        <v>0</v>
      </c>
      <c r="N50" s="71"/>
      <c r="O50" s="73"/>
      <c r="P50" s="73"/>
      <c r="Q50" s="73"/>
      <c r="R50" s="73"/>
      <c r="S50" s="73"/>
      <c r="T50" s="73"/>
      <c r="U50" s="114"/>
      <c r="V50" s="115"/>
      <c r="W50" s="81"/>
      <c r="X50" s="71"/>
      <c r="Y50" s="73"/>
      <c r="Z50" s="73"/>
      <c r="AA50" s="73"/>
      <c r="AB50" s="73"/>
      <c r="AC50" s="73"/>
      <c r="AD50" s="73"/>
      <c r="AE50" s="114"/>
      <c r="AF50" s="115"/>
      <c r="AG50" s="81"/>
      <c r="AH50" s="71"/>
      <c r="AI50" s="73"/>
      <c r="AJ50" s="73"/>
      <c r="AK50" s="73"/>
      <c r="AL50" s="73"/>
      <c r="AM50" s="73"/>
      <c r="AN50" s="73"/>
      <c r="AO50" s="114"/>
      <c r="AP50" s="115"/>
      <c r="AQ50" s="81"/>
      <c r="AR50" s="71"/>
      <c r="AS50" s="73"/>
      <c r="AT50" s="73"/>
      <c r="AU50" s="73"/>
      <c r="AV50" s="73"/>
      <c r="AW50" s="73"/>
      <c r="AX50" s="73"/>
      <c r="AY50" s="114"/>
      <c r="AZ50" s="115"/>
      <c r="BA50" s="81"/>
      <c r="BB50" s="71">
        <v>15</v>
      </c>
      <c r="BC50" s="73"/>
      <c r="BD50" s="73"/>
      <c r="BE50" s="73">
        <v>30</v>
      </c>
      <c r="BF50" s="73"/>
      <c r="BG50" s="73"/>
      <c r="BH50" s="73"/>
      <c r="BI50" s="114"/>
      <c r="BJ50" s="115" t="s">
        <v>40</v>
      </c>
      <c r="BK50" s="96">
        <v>4</v>
      </c>
      <c r="BL50" s="71"/>
      <c r="BM50" s="73"/>
      <c r="BN50" s="73"/>
      <c r="BO50" s="73"/>
      <c r="BP50" s="73"/>
      <c r="BQ50" s="73"/>
      <c r="BR50" s="73"/>
      <c r="BS50" s="114"/>
      <c r="BT50" s="115"/>
      <c r="BU50" s="82"/>
      <c r="BV50" s="71"/>
      <c r="BW50" s="73"/>
      <c r="BX50" s="73"/>
      <c r="BY50" s="73"/>
      <c r="BZ50" s="73"/>
      <c r="CA50" s="73"/>
      <c r="CB50" s="73"/>
      <c r="CC50" s="114"/>
      <c r="CD50" s="115"/>
      <c r="CE50" s="83"/>
      <c r="CF50" s="84">
        <f t="shared" ref="CF50:CF66" si="74">(CE50+BU50+BK50+BA50+AQ50+AG50+W50)</f>
        <v>4</v>
      </c>
    </row>
    <row r="51" spans="1:84" s="31" customFormat="1" ht="12.75" customHeight="1" x14ac:dyDescent="0.2">
      <c r="A51" s="157">
        <v>3</v>
      </c>
      <c r="B51" s="238" t="s">
        <v>70</v>
      </c>
      <c r="C51" s="156" t="s">
        <v>53</v>
      </c>
      <c r="D51" s="88" t="s">
        <v>36</v>
      </c>
      <c r="E51" s="130">
        <f t="shared" si="65"/>
        <v>30</v>
      </c>
      <c r="F51" s="70">
        <f t="shared" si="66"/>
        <v>0</v>
      </c>
      <c r="G51" s="70">
        <f t="shared" si="67"/>
        <v>0</v>
      </c>
      <c r="H51" s="70">
        <f t="shared" si="68"/>
        <v>0</v>
      </c>
      <c r="I51" s="70">
        <f t="shared" si="69"/>
        <v>30</v>
      </c>
      <c r="J51" s="70">
        <f t="shared" si="70"/>
        <v>0</v>
      </c>
      <c r="K51" s="70">
        <f t="shared" si="71"/>
        <v>0</v>
      </c>
      <c r="L51" s="70">
        <f t="shared" si="72"/>
        <v>0</v>
      </c>
      <c r="M51" s="70">
        <f t="shared" si="73"/>
        <v>0</v>
      </c>
      <c r="N51" s="71"/>
      <c r="O51" s="73"/>
      <c r="P51" s="73"/>
      <c r="Q51" s="73"/>
      <c r="R51" s="73"/>
      <c r="S51" s="73"/>
      <c r="T51" s="73"/>
      <c r="U51" s="114"/>
      <c r="V51" s="115"/>
      <c r="W51" s="81"/>
      <c r="X51" s="71"/>
      <c r="Y51" s="73"/>
      <c r="Z51" s="73"/>
      <c r="AA51" s="73"/>
      <c r="AB51" s="73"/>
      <c r="AC51" s="73"/>
      <c r="AD51" s="73"/>
      <c r="AE51" s="114"/>
      <c r="AF51" s="115"/>
      <c r="AG51" s="81"/>
      <c r="AH51" s="71"/>
      <c r="AI51" s="73"/>
      <c r="AJ51" s="73"/>
      <c r="AK51" s="73"/>
      <c r="AL51" s="73"/>
      <c r="AM51" s="73"/>
      <c r="AN51" s="73"/>
      <c r="AO51" s="114"/>
      <c r="AP51" s="115"/>
      <c r="AQ51" s="81"/>
      <c r="AR51" s="71"/>
      <c r="AS51" s="73"/>
      <c r="AT51" s="73"/>
      <c r="AU51" s="73"/>
      <c r="AV51" s="73"/>
      <c r="AW51" s="73"/>
      <c r="AX51" s="73"/>
      <c r="AY51" s="114"/>
      <c r="AZ51" s="115"/>
      <c r="BA51" s="81"/>
      <c r="BB51" s="71"/>
      <c r="BC51" s="73"/>
      <c r="BD51" s="73"/>
      <c r="BE51" s="73">
        <v>30</v>
      </c>
      <c r="BF51" s="73"/>
      <c r="BG51" s="73"/>
      <c r="BH51" s="73"/>
      <c r="BI51" s="114"/>
      <c r="BJ51" s="115"/>
      <c r="BK51" s="96">
        <v>3</v>
      </c>
      <c r="BL51" s="71"/>
      <c r="BM51" s="73"/>
      <c r="BN51" s="73"/>
      <c r="BO51" s="73"/>
      <c r="BP51" s="73"/>
      <c r="BQ51" s="73"/>
      <c r="BR51" s="73"/>
      <c r="BS51" s="114"/>
      <c r="BT51" s="115"/>
      <c r="BU51" s="82"/>
      <c r="BV51" s="71"/>
      <c r="BW51" s="73"/>
      <c r="BX51" s="73"/>
      <c r="BY51" s="73"/>
      <c r="BZ51" s="73"/>
      <c r="CA51" s="73"/>
      <c r="CB51" s="73"/>
      <c r="CC51" s="114"/>
      <c r="CD51" s="115"/>
      <c r="CE51" s="83"/>
      <c r="CF51" s="84">
        <f t="shared" si="74"/>
        <v>3</v>
      </c>
    </row>
    <row r="52" spans="1:84" s="31" customFormat="1" ht="12.75" x14ac:dyDescent="0.2">
      <c r="A52" s="157">
        <v>4</v>
      </c>
      <c r="B52" s="238"/>
      <c r="C52" s="156" t="s">
        <v>53</v>
      </c>
      <c r="D52" s="88" t="s">
        <v>36</v>
      </c>
      <c r="E52" s="130">
        <f t="shared" si="65"/>
        <v>30</v>
      </c>
      <c r="F52" s="70">
        <f t="shared" si="66"/>
        <v>0</v>
      </c>
      <c r="G52" s="70">
        <f t="shared" si="67"/>
        <v>0</v>
      </c>
      <c r="H52" s="70">
        <f t="shared" si="68"/>
        <v>0</v>
      </c>
      <c r="I52" s="70">
        <f t="shared" si="69"/>
        <v>30</v>
      </c>
      <c r="J52" s="70">
        <f t="shared" si="70"/>
        <v>0</v>
      </c>
      <c r="K52" s="70">
        <f t="shared" si="71"/>
        <v>0</v>
      </c>
      <c r="L52" s="70">
        <f t="shared" si="72"/>
        <v>0</v>
      </c>
      <c r="M52" s="70">
        <f t="shared" si="73"/>
        <v>0</v>
      </c>
      <c r="N52" s="71"/>
      <c r="O52" s="73"/>
      <c r="P52" s="73"/>
      <c r="Q52" s="73"/>
      <c r="R52" s="73"/>
      <c r="S52" s="73"/>
      <c r="T52" s="73"/>
      <c r="U52" s="114"/>
      <c r="V52" s="115"/>
      <c r="W52" s="96"/>
      <c r="X52" s="71"/>
      <c r="Y52" s="73"/>
      <c r="Z52" s="73"/>
      <c r="AA52" s="73"/>
      <c r="AB52" s="73"/>
      <c r="AC52" s="73"/>
      <c r="AD52" s="73"/>
      <c r="AE52" s="114"/>
      <c r="AF52" s="115"/>
      <c r="AG52" s="96"/>
      <c r="AH52" s="71"/>
      <c r="AI52" s="73"/>
      <c r="AJ52" s="73"/>
      <c r="AK52" s="73"/>
      <c r="AL52" s="73"/>
      <c r="AM52" s="73"/>
      <c r="AN52" s="73"/>
      <c r="AO52" s="114"/>
      <c r="AP52" s="115"/>
      <c r="AQ52" s="96"/>
      <c r="AR52" s="71"/>
      <c r="AS52" s="73"/>
      <c r="AT52" s="73"/>
      <c r="AU52" s="73"/>
      <c r="AV52" s="73"/>
      <c r="AW52" s="73"/>
      <c r="AX52" s="73"/>
      <c r="AY52" s="114"/>
      <c r="AZ52" s="115"/>
      <c r="BA52" s="96"/>
      <c r="BB52" s="71"/>
      <c r="BC52" s="73"/>
      <c r="BD52" s="73"/>
      <c r="BE52" s="73">
        <v>30</v>
      </c>
      <c r="BF52" s="73"/>
      <c r="BG52" s="73"/>
      <c r="BH52" s="73"/>
      <c r="BI52" s="114"/>
      <c r="BJ52" s="115"/>
      <c r="BK52" s="96">
        <v>3</v>
      </c>
      <c r="BL52" s="71"/>
      <c r="BM52" s="73"/>
      <c r="BN52" s="73"/>
      <c r="BO52" s="73"/>
      <c r="BP52" s="73"/>
      <c r="BQ52" s="73"/>
      <c r="BR52" s="73"/>
      <c r="BS52" s="114"/>
      <c r="BT52" s="115"/>
      <c r="BU52" s="97"/>
      <c r="BV52" s="71"/>
      <c r="BW52" s="73"/>
      <c r="BX52" s="73"/>
      <c r="BY52" s="73"/>
      <c r="BZ52" s="73"/>
      <c r="CA52" s="73"/>
      <c r="CB52" s="73"/>
      <c r="CC52" s="114"/>
      <c r="CD52" s="115"/>
      <c r="CE52" s="83"/>
      <c r="CF52" s="84">
        <f t="shared" si="74"/>
        <v>3</v>
      </c>
    </row>
    <row r="53" spans="1:84" s="31" customFormat="1" ht="12.75" x14ac:dyDescent="0.2">
      <c r="A53" s="157">
        <v>5</v>
      </c>
      <c r="B53" s="238"/>
      <c r="C53" s="156" t="s">
        <v>53</v>
      </c>
      <c r="D53" s="88" t="s">
        <v>36</v>
      </c>
      <c r="E53" s="130">
        <f t="shared" si="65"/>
        <v>30</v>
      </c>
      <c r="F53" s="70">
        <f t="shared" si="66"/>
        <v>0</v>
      </c>
      <c r="G53" s="70">
        <f t="shared" si="67"/>
        <v>0</v>
      </c>
      <c r="H53" s="70">
        <f t="shared" si="68"/>
        <v>0</v>
      </c>
      <c r="I53" s="70">
        <f t="shared" si="69"/>
        <v>30</v>
      </c>
      <c r="J53" s="70">
        <f t="shared" si="70"/>
        <v>0</v>
      </c>
      <c r="K53" s="70">
        <f t="shared" si="71"/>
        <v>0</v>
      </c>
      <c r="L53" s="70">
        <f t="shared" si="72"/>
        <v>0</v>
      </c>
      <c r="M53" s="70">
        <f t="shared" si="73"/>
        <v>0</v>
      </c>
      <c r="N53" s="71"/>
      <c r="O53" s="73"/>
      <c r="P53" s="73"/>
      <c r="Q53" s="73"/>
      <c r="R53" s="73"/>
      <c r="S53" s="73"/>
      <c r="T53" s="73"/>
      <c r="U53" s="114"/>
      <c r="V53" s="115"/>
      <c r="W53" s="96"/>
      <c r="X53" s="71"/>
      <c r="Y53" s="73"/>
      <c r="Z53" s="73"/>
      <c r="AA53" s="73"/>
      <c r="AB53" s="73"/>
      <c r="AC53" s="73"/>
      <c r="AD53" s="73"/>
      <c r="AE53" s="114"/>
      <c r="AF53" s="115"/>
      <c r="AG53" s="96"/>
      <c r="AH53" s="71"/>
      <c r="AI53" s="73"/>
      <c r="AJ53" s="73"/>
      <c r="AK53" s="73"/>
      <c r="AL53" s="73"/>
      <c r="AM53" s="73"/>
      <c r="AN53" s="73"/>
      <c r="AO53" s="114"/>
      <c r="AP53" s="115"/>
      <c r="AQ53" s="96"/>
      <c r="AR53" s="71"/>
      <c r="AS53" s="73"/>
      <c r="AT53" s="73"/>
      <c r="AU53" s="73"/>
      <c r="AV53" s="73"/>
      <c r="AW53" s="73"/>
      <c r="AX53" s="73"/>
      <c r="AY53" s="114"/>
      <c r="AZ53" s="115"/>
      <c r="BA53" s="96"/>
      <c r="BB53" s="71"/>
      <c r="BC53" s="73"/>
      <c r="BD53" s="73"/>
      <c r="BE53" s="73">
        <v>30</v>
      </c>
      <c r="BF53" s="73"/>
      <c r="BG53" s="73"/>
      <c r="BH53" s="73"/>
      <c r="BI53" s="114"/>
      <c r="BJ53" s="115"/>
      <c r="BK53" s="96">
        <v>3</v>
      </c>
      <c r="BL53" s="71"/>
      <c r="BM53" s="73"/>
      <c r="BN53" s="73"/>
      <c r="BO53" s="73"/>
      <c r="BP53" s="73"/>
      <c r="BQ53" s="73"/>
      <c r="BR53" s="73"/>
      <c r="BS53" s="114"/>
      <c r="BT53" s="115"/>
      <c r="BU53" s="97"/>
      <c r="BV53" s="71"/>
      <c r="BW53" s="73"/>
      <c r="BX53" s="73"/>
      <c r="BY53" s="73"/>
      <c r="BZ53" s="73"/>
      <c r="CA53" s="73"/>
      <c r="CB53" s="73"/>
      <c r="CC53" s="114"/>
      <c r="CD53" s="115"/>
      <c r="CE53" s="83"/>
      <c r="CF53" s="84">
        <f t="shared" si="74"/>
        <v>3</v>
      </c>
    </row>
    <row r="54" spans="1:84" s="31" customFormat="1" ht="12.75" customHeight="1" x14ac:dyDescent="0.2">
      <c r="A54" s="157">
        <v>6</v>
      </c>
      <c r="B54" s="238" t="s">
        <v>71</v>
      </c>
      <c r="C54" s="156" t="s">
        <v>53</v>
      </c>
      <c r="D54" s="88" t="s">
        <v>36</v>
      </c>
      <c r="E54" s="130">
        <f t="shared" si="65"/>
        <v>45</v>
      </c>
      <c r="F54" s="70">
        <f t="shared" si="66"/>
        <v>15</v>
      </c>
      <c r="G54" s="70">
        <f t="shared" si="67"/>
        <v>0</v>
      </c>
      <c r="H54" s="70">
        <f t="shared" si="68"/>
        <v>0</v>
      </c>
      <c r="I54" s="70">
        <f t="shared" si="69"/>
        <v>30</v>
      </c>
      <c r="J54" s="70">
        <f t="shared" si="70"/>
        <v>0</v>
      </c>
      <c r="K54" s="70">
        <f t="shared" si="71"/>
        <v>0</v>
      </c>
      <c r="L54" s="70">
        <f t="shared" si="72"/>
        <v>0</v>
      </c>
      <c r="M54" s="70">
        <f t="shared" si="73"/>
        <v>0</v>
      </c>
      <c r="N54" s="71"/>
      <c r="O54" s="73"/>
      <c r="P54" s="73"/>
      <c r="Q54" s="73"/>
      <c r="R54" s="73"/>
      <c r="S54" s="73"/>
      <c r="T54" s="73"/>
      <c r="U54" s="114"/>
      <c r="V54" s="115"/>
      <c r="W54" s="96"/>
      <c r="X54" s="71"/>
      <c r="Y54" s="73"/>
      <c r="Z54" s="73"/>
      <c r="AA54" s="73"/>
      <c r="AB54" s="73"/>
      <c r="AC54" s="73"/>
      <c r="AD54" s="73"/>
      <c r="AE54" s="114"/>
      <c r="AF54" s="115"/>
      <c r="AG54" s="96"/>
      <c r="AH54" s="71"/>
      <c r="AI54" s="73"/>
      <c r="AJ54" s="73"/>
      <c r="AK54" s="73"/>
      <c r="AL54" s="73"/>
      <c r="AM54" s="73"/>
      <c r="AN54" s="73"/>
      <c r="AO54" s="114"/>
      <c r="AP54" s="115"/>
      <c r="AQ54" s="96"/>
      <c r="AR54" s="71"/>
      <c r="AS54" s="73"/>
      <c r="AT54" s="73"/>
      <c r="AU54" s="73"/>
      <c r="AV54" s="73"/>
      <c r="AW54" s="73"/>
      <c r="AX54" s="73"/>
      <c r="AY54" s="114"/>
      <c r="AZ54" s="115"/>
      <c r="BA54" s="96"/>
      <c r="BB54" s="71"/>
      <c r="BC54" s="73"/>
      <c r="BD54" s="73"/>
      <c r="BE54" s="73"/>
      <c r="BF54" s="73"/>
      <c r="BG54" s="73"/>
      <c r="BH54" s="73"/>
      <c r="BI54" s="114"/>
      <c r="BJ54" s="115"/>
      <c r="BK54" s="96"/>
      <c r="BL54" s="71">
        <v>15</v>
      </c>
      <c r="BM54" s="73"/>
      <c r="BN54" s="73"/>
      <c r="BO54" s="73">
        <v>30</v>
      </c>
      <c r="BP54" s="73"/>
      <c r="BQ54" s="73"/>
      <c r="BR54" s="73"/>
      <c r="BS54" s="114"/>
      <c r="BT54" s="115" t="s">
        <v>40</v>
      </c>
      <c r="BU54" s="97">
        <v>3</v>
      </c>
      <c r="BV54" s="71"/>
      <c r="BW54" s="73"/>
      <c r="BX54" s="73"/>
      <c r="BY54" s="73"/>
      <c r="BZ54" s="73"/>
      <c r="CA54" s="73"/>
      <c r="CB54" s="73"/>
      <c r="CC54" s="114"/>
      <c r="CD54" s="115"/>
      <c r="CE54" s="83"/>
      <c r="CF54" s="84">
        <f t="shared" si="74"/>
        <v>3</v>
      </c>
    </row>
    <row r="55" spans="1:84" s="31" customFormat="1" ht="12.75" x14ac:dyDescent="0.2">
      <c r="A55" s="157">
        <v>7</v>
      </c>
      <c r="B55" s="238"/>
      <c r="C55" s="156" t="s">
        <v>53</v>
      </c>
      <c r="D55" s="88" t="s">
        <v>36</v>
      </c>
      <c r="E55" s="130">
        <f t="shared" si="65"/>
        <v>45</v>
      </c>
      <c r="F55" s="70">
        <f t="shared" si="66"/>
        <v>15</v>
      </c>
      <c r="G55" s="70">
        <f t="shared" si="67"/>
        <v>0</v>
      </c>
      <c r="H55" s="70">
        <f t="shared" si="68"/>
        <v>0</v>
      </c>
      <c r="I55" s="70">
        <f t="shared" si="69"/>
        <v>30</v>
      </c>
      <c r="J55" s="70">
        <f t="shared" si="70"/>
        <v>0</v>
      </c>
      <c r="K55" s="70">
        <f t="shared" si="71"/>
        <v>0</v>
      </c>
      <c r="L55" s="70">
        <f t="shared" si="72"/>
        <v>0</v>
      </c>
      <c r="M55" s="70">
        <f t="shared" si="73"/>
        <v>0</v>
      </c>
      <c r="N55" s="71"/>
      <c r="O55" s="73"/>
      <c r="P55" s="73"/>
      <c r="Q55" s="73"/>
      <c r="R55" s="73"/>
      <c r="S55" s="73"/>
      <c r="T55" s="73"/>
      <c r="U55" s="114"/>
      <c r="V55" s="115"/>
      <c r="W55" s="96"/>
      <c r="X55" s="71"/>
      <c r="Y55" s="73"/>
      <c r="Z55" s="73"/>
      <c r="AA55" s="73"/>
      <c r="AB55" s="73"/>
      <c r="AC55" s="73"/>
      <c r="AD55" s="73"/>
      <c r="AE55" s="114"/>
      <c r="AF55" s="115"/>
      <c r="AG55" s="96"/>
      <c r="AH55" s="71"/>
      <c r="AI55" s="73"/>
      <c r="AJ55" s="73"/>
      <c r="AK55" s="73"/>
      <c r="AL55" s="73"/>
      <c r="AM55" s="73"/>
      <c r="AN55" s="73"/>
      <c r="AO55" s="114"/>
      <c r="AP55" s="115"/>
      <c r="AQ55" s="96"/>
      <c r="AR55" s="71"/>
      <c r="AS55" s="73"/>
      <c r="AT55" s="73"/>
      <c r="AU55" s="73"/>
      <c r="AV55" s="73"/>
      <c r="AW55" s="73"/>
      <c r="AX55" s="73"/>
      <c r="AY55" s="114"/>
      <c r="AZ55" s="115"/>
      <c r="BA55" s="96"/>
      <c r="BB55" s="71"/>
      <c r="BC55" s="73"/>
      <c r="BD55" s="73"/>
      <c r="BE55" s="73"/>
      <c r="BF55" s="73"/>
      <c r="BG55" s="73"/>
      <c r="BH55" s="73"/>
      <c r="BI55" s="114"/>
      <c r="BJ55" s="115"/>
      <c r="BK55" s="96"/>
      <c r="BL55" s="71">
        <v>15</v>
      </c>
      <c r="BM55" s="73"/>
      <c r="BN55" s="73"/>
      <c r="BO55" s="73">
        <v>30</v>
      </c>
      <c r="BP55" s="73"/>
      <c r="BQ55" s="73"/>
      <c r="BR55" s="73"/>
      <c r="BS55" s="114"/>
      <c r="BT55" s="115" t="s">
        <v>40</v>
      </c>
      <c r="BU55" s="97">
        <v>3</v>
      </c>
      <c r="BV55" s="71"/>
      <c r="BW55" s="73"/>
      <c r="BX55" s="73"/>
      <c r="BY55" s="73"/>
      <c r="BZ55" s="73"/>
      <c r="CA55" s="73"/>
      <c r="CB55" s="73"/>
      <c r="CC55" s="114"/>
      <c r="CD55" s="115"/>
      <c r="CE55" s="83"/>
      <c r="CF55" s="84">
        <f t="shared" si="74"/>
        <v>3</v>
      </c>
    </row>
    <row r="56" spans="1:84" s="31" customFormat="1" ht="12.75" customHeight="1" x14ac:dyDescent="0.2">
      <c r="A56" s="157">
        <v>8</v>
      </c>
      <c r="B56" s="238" t="s">
        <v>72</v>
      </c>
      <c r="C56" s="156" t="s">
        <v>53</v>
      </c>
      <c r="D56" s="88" t="s">
        <v>36</v>
      </c>
      <c r="E56" s="130">
        <f t="shared" si="65"/>
        <v>30</v>
      </c>
      <c r="F56" s="70">
        <f t="shared" si="66"/>
        <v>0</v>
      </c>
      <c r="G56" s="70">
        <f t="shared" si="67"/>
        <v>0</v>
      </c>
      <c r="H56" s="70">
        <f t="shared" si="68"/>
        <v>0</v>
      </c>
      <c r="I56" s="70">
        <f t="shared" si="69"/>
        <v>30</v>
      </c>
      <c r="J56" s="70">
        <f t="shared" si="70"/>
        <v>0</v>
      </c>
      <c r="K56" s="70">
        <f t="shared" si="71"/>
        <v>0</v>
      </c>
      <c r="L56" s="70">
        <f t="shared" si="72"/>
        <v>0</v>
      </c>
      <c r="M56" s="70">
        <f t="shared" si="73"/>
        <v>0</v>
      </c>
      <c r="N56" s="71"/>
      <c r="O56" s="73"/>
      <c r="P56" s="73"/>
      <c r="Q56" s="73"/>
      <c r="R56" s="73"/>
      <c r="S56" s="73"/>
      <c r="T56" s="73"/>
      <c r="U56" s="114"/>
      <c r="V56" s="115"/>
      <c r="W56" s="96"/>
      <c r="X56" s="71"/>
      <c r="Y56" s="73"/>
      <c r="Z56" s="73"/>
      <c r="AA56" s="73"/>
      <c r="AB56" s="73"/>
      <c r="AC56" s="73"/>
      <c r="AD56" s="73"/>
      <c r="AE56" s="114"/>
      <c r="AF56" s="115"/>
      <c r="AG56" s="96"/>
      <c r="AH56" s="71"/>
      <c r="AI56" s="73"/>
      <c r="AJ56" s="73"/>
      <c r="AK56" s="73"/>
      <c r="AL56" s="73"/>
      <c r="AM56" s="73"/>
      <c r="AN56" s="73"/>
      <c r="AO56" s="114"/>
      <c r="AP56" s="115"/>
      <c r="AQ56" s="96"/>
      <c r="AR56" s="71"/>
      <c r="AS56" s="73"/>
      <c r="AT56" s="73"/>
      <c r="AU56" s="73"/>
      <c r="AV56" s="73"/>
      <c r="AW56" s="73"/>
      <c r="AX56" s="73"/>
      <c r="AY56" s="114"/>
      <c r="AZ56" s="115"/>
      <c r="BA56" s="96"/>
      <c r="BB56" s="71"/>
      <c r="BC56" s="73"/>
      <c r="BD56" s="73"/>
      <c r="BE56" s="73"/>
      <c r="BF56" s="73"/>
      <c r="BG56" s="73"/>
      <c r="BH56" s="73"/>
      <c r="BI56" s="114"/>
      <c r="BJ56" s="115"/>
      <c r="BK56" s="96"/>
      <c r="BL56" s="71"/>
      <c r="BM56" s="73"/>
      <c r="BN56" s="73"/>
      <c r="BO56" s="73">
        <v>30</v>
      </c>
      <c r="BP56" s="73"/>
      <c r="BQ56" s="73"/>
      <c r="BR56" s="73"/>
      <c r="BS56" s="114"/>
      <c r="BT56" s="115"/>
      <c r="BU56" s="97">
        <v>2</v>
      </c>
      <c r="BV56" s="71"/>
      <c r="BW56" s="73"/>
      <c r="BX56" s="73"/>
      <c r="BY56" s="73"/>
      <c r="BZ56" s="73"/>
      <c r="CA56" s="73"/>
      <c r="CB56" s="73"/>
      <c r="CC56" s="114"/>
      <c r="CD56" s="115"/>
      <c r="CE56" s="83"/>
      <c r="CF56" s="84">
        <f t="shared" si="74"/>
        <v>2</v>
      </c>
    </row>
    <row r="57" spans="1:84" s="31" customFormat="1" ht="12.75" x14ac:dyDescent="0.2">
      <c r="A57" s="157">
        <v>9</v>
      </c>
      <c r="B57" s="238"/>
      <c r="C57" s="156" t="s">
        <v>53</v>
      </c>
      <c r="D57" s="88" t="s">
        <v>36</v>
      </c>
      <c r="E57" s="130">
        <f t="shared" si="65"/>
        <v>30</v>
      </c>
      <c r="F57" s="70">
        <f t="shared" si="66"/>
        <v>0</v>
      </c>
      <c r="G57" s="70">
        <f t="shared" si="67"/>
        <v>0</v>
      </c>
      <c r="H57" s="70">
        <f t="shared" si="68"/>
        <v>0</v>
      </c>
      <c r="I57" s="70">
        <f t="shared" si="69"/>
        <v>30</v>
      </c>
      <c r="J57" s="70">
        <f t="shared" si="70"/>
        <v>0</v>
      </c>
      <c r="K57" s="70">
        <f t="shared" si="71"/>
        <v>0</v>
      </c>
      <c r="L57" s="70">
        <f t="shared" si="72"/>
        <v>0</v>
      </c>
      <c r="M57" s="70">
        <f t="shared" si="73"/>
        <v>0</v>
      </c>
      <c r="N57" s="71"/>
      <c r="O57" s="73"/>
      <c r="P57" s="73"/>
      <c r="Q57" s="73"/>
      <c r="R57" s="73"/>
      <c r="S57" s="73"/>
      <c r="T57" s="73"/>
      <c r="U57" s="114"/>
      <c r="V57" s="115"/>
      <c r="W57" s="96"/>
      <c r="X57" s="71"/>
      <c r="Y57" s="73"/>
      <c r="Z57" s="73"/>
      <c r="AA57" s="73"/>
      <c r="AB57" s="73"/>
      <c r="AC57" s="73"/>
      <c r="AD57" s="73"/>
      <c r="AE57" s="114"/>
      <c r="AF57" s="115"/>
      <c r="AG57" s="96"/>
      <c r="AH57" s="71"/>
      <c r="AI57" s="73"/>
      <c r="AJ57" s="73"/>
      <c r="AK57" s="73"/>
      <c r="AL57" s="73"/>
      <c r="AM57" s="73"/>
      <c r="AN57" s="73"/>
      <c r="AO57" s="114"/>
      <c r="AP57" s="115"/>
      <c r="AQ57" s="96"/>
      <c r="AR57" s="71"/>
      <c r="AS57" s="73"/>
      <c r="AT57" s="73"/>
      <c r="AU57" s="73"/>
      <c r="AV57" s="73"/>
      <c r="AW57" s="73"/>
      <c r="AX57" s="73"/>
      <c r="AY57" s="114"/>
      <c r="AZ57" s="115"/>
      <c r="BA57" s="96"/>
      <c r="BB57" s="71"/>
      <c r="BC57" s="73"/>
      <c r="BD57" s="73"/>
      <c r="BE57" s="73"/>
      <c r="BF57" s="73"/>
      <c r="BG57" s="73"/>
      <c r="BH57" s="73"/>
      <c r="BI57" s="114"/>
      <c r="BJ57" s="115"/>
      <c r="BK57" s="96"/>
      <c r="BL57" s="71"/>
      <c r="BM57" s="73"/>
      <c r="BN57" s="73"/>
      <c r="BO57" s="73">
        <v>30</v>
      </c>
      <c r="BP57" s="73"/>
      <c r="BQ57" s="73"/>
      <c r="BR57" s="73"/>
      <c r="BS57" s="114"/>
      <c r="BT57" s="115"/>
      <c r="BU57" s="97">
        <v>2</v>
      </c>
      <c r="BV57" s="71"/>
      <c r="BW57" s="73"/>
      <c r="BX57" s="73"/>
      <c r="BY57" s="73"/>
      <c r="BZ57" s="73"/>
      <c r="CA57" s="73"/>
      <c r="CB57" s="73"/>
      <c r="CC57" s="114"/>
      <c r="CD57" s="115"/>
      <c r="CE57" s="83"/>
      <c r="CF57" s="84">
        <f t="shared" si="74"/>
        <v>2</v>
      </c>
    </row>
    <row r="58" spans="1:84" s="31" customFormat="1" ht="12.75" x14ac:dyDescent="0.2">
      <c r="A58" s="85">
        <v>10</v>
      </c>
      <c r="B58" s="238"/>
      <c r="C58" s="156" t="s">
        <v>53</v>
      </c>
      <c r="D58" s="88" t="s">
        <v>36</v>
      </c>
      <c r="E58" s="130">
        <f t="shared" si="65"/>
        <v>30</v>
      </c>
      <c r="F58" s="70">
        <f t="shared" si="66"/>
        <v>0</v>
      </c>
      <c r="G58" s="70">
        <f t="shared" si="67"/>
        <v>0</v>
      </c>
      <c r="H58" s="70">
        <f t="shared" si="68"/>
        <v>0</v>
      </c>
      <c r="I58" s="70">
        <f t="shared" si="69"/>
        <v>30</v>
      </c>
      <c r="J58" s="70">
        <f t="shared" si="70"/>
        <v>0</v>
      </c>
      <c r="K58" s="70">
        <f t="shared" si="71"/>
        <v>0</v>
      </c>
      <c r="L58" s="70">
        <f t="shared" si="72"/>
        <v>0</v>
      </c>
      <c r="M58" s="70">
        <f t="shared" si="73"/>
        <v>0</v>
      </c>
      <c r="N58" s="71"/>
      <c r="O58" s="73"/>
      <c r="P58" s="73"/>
      <c r="Q58" s="73"/>
      <c r="R58" s="73"/>
      <c r="S58" s="73"/>
      <c r="T58" s="73"/>
      <c r="U58" s="114"/>
      <c r="V58" s="115"/>
      <c r="W58" s="96"/>
      <c r="X58" s="71"/>
      <c r="Y58" s="73"/>
      <c r="Z58" s="73"/>
      <c r="AA58" s="73"/>
      <c r="AB58" s="73"/>
      <c r="AC58" s="73"/>
      <c r="AD58" s="73"/>
      <c r="AE58" s="114"/>
      <c r="AF58" s="115"/>
      <c r="AG58" s="96"/>
      <c r="AH58" s="71"/>
      <c r="AI58" s="73"/>
      <c r="AJ58" s="73"/>
      <c r="AK58" s="73"/>
      <c r="AL58" s="73"/>
      <c r="AM58" s="73"/>
      <c r="AN58" s="73"/>
      <c r="AO58" s="114"/>
      <c r="AP58" s="115"/>
      <c r="AQ58" s="96"/>
      <c r="AR58" s="71"/>
      <c r="AS58" s="73"/>
      <c r="AT58" s="73"/>
      <c r="AU58" s="73"/>
      <c r="AV58" s="73"/>
      <c r="AW58" s="73"/>
      <c r="AX58" s="73"/>
      <c r="AY58" s="114"/>
      <c r="AZ58" s="115"/>
      <c r="BA58" s="96"/>
      <c r="BB58" s="71"/>
      <c r="BC58" s="73"/>
      <c r="BD58" s="73"/>
      <c r="BE58" s="73"/>
      <c r="BF58" s="73"/>
      <c r="BG58" s="73"/>
      <c r="BH58" s="73"/>
      <c r="BI58" s="114"/>
      <c r="BJ58" s="115"/>
      <c r="BK58" s="96"/>
      <c r="BL58" s="71"/>
      <c r="BM58" s="73"/>
      <c r="BN58" s="73"/>
      <c r="BO58" s="73">
        <v>30</v>
      </c>
      <c r="BP58" s="73"/>
      <c r="BQ58" s="73"/>
      <c r="BR58" s="73"/>
      <c r="BS58" s="114"/>
      <c r="BT58" s="115"/>
      <c r="BU58" s="97">
        <v>2</v>
      </c>
      <c r="BV58" s="71"/>
      <c r="BW58" s="73"/>
      <c r="BX58" s="73"/>
      <c r="BY58" s="73"/>
      <c r="BZ58" s="73"/>
      <c r="CA58" s="73"/>
      <c r="CB58" s="73"/>
      <c r="CC58" s="114"/>
      <c r="CD58" s="115"/>
      <c r="CE58" s="83"/>
      <c r="CF58" s="84">
        <f t="shared" si="74"/>
        <v>2</v>
      </c>
    </row>
    <row r="59" spans="1:84" s="31" customFormat="1" ht="12.75" customHeight="1" x14ac:dyDescent="0.2">
      <c r="A59" s="85">
        <v>11</v>
      </c>
      <c r="B59" s="238" t="s">
        <v>73</v>
      </c>
      <c r="C59" s="156" t="s">
        <v>53</v>
      </c>
      <c r="D59" s="88" t="s">
        <v>36</v>
      </c>
      <c r="E59" s="130">
        <f t="shared" ref="E59:E65" si="75">SUM(F59:M59)</f>
        <v>15</v>
      </c>
      <c r="F59" s="70">
        <f t="shared" ref="F59:F65" si="76">SUM(N59+X59+AH59+AR59+BB59+BL59+BV59)</f>
        <v>0</v>
      </c>
      <c r="G59" s="70">
        <f t="shared" ref="G59:G65" si="77">SUM(O59+Y59+AI59+AS59+BC59+BM59+BW59)</f>
        <v>0</v>
      </c>
      <c r="H59" s="70">
        <f t="shared" ref="H59:H65" si="78">SUM(P59+Z59+AJ59+AT59+BD59+BN59+BX59)</f>
        <v>0</v>
      </c>
      <c r="I59" s="70">
        <f t="shared" ref="I59:I65" si="79">SUM(Q59+AA59+AK59+AU59+BE59+BO59+BY59)</f>
        <v>15</v>
      </c>
      <c r="J59" s="70">
        <f t="shared" ref="J59:J65" si="80">SUM(R59+AB59+AL59+AV59+BF59+BP59+BZ59)</f>
        <v>0</v>
      </c>
      <c r="K59" s="70">
        <f t="shared" ref="K59:K65" si="81">SUM(S59+AC59+AM59+AW59+BG59+BQ59+CA59)</f>
        <v>0</v>
      </c>
      <c r="L59" s="70">
        <f t="shared" ref="L59:L65" si="82">SUM(T59+AD59+AN59+AX59+BH59+BR59+CB59)</f>
        <v>0</v>
      </c>
      <c r="M59" s="70">
        <f t="shared" ref="M59:M65" si="83">SUM(U59+AE59+AO59+AY59+BI59+BS59+CC59)</f>
        <v>0</v>
      </c>
      <c r="N59" s="71"/>
      <c r="O59" s="73"/>
      <c r="P59" s="73"/>
      <c r="Q59" s="73"/>
      <c r="R59" s="73"/>
      <c r="S59" s="73"/>
      <c r="T59" s="73"/>
      <c r="U59" s="114"/>
      <c r="V59" s="115"/>
      <c r="W59" s="96"/>
      <c r="X59" s="71"/>
      <c r="Y59" s="73"/>
      <c r="Z59" s="73"/>
      <c r="AA59" s="73"/>
      <c r="AB59" s="73"/>
      <c r="AC59" s="73"/>
      <c r="AD59" s="73"/>
      <c r="AE59" s="114"/>
      <c r="AF59" s="115"/>
      <c r="AG59" s="96"/>
      <c r="AH59" s="71"/>
      <c r="AI59" s="73"/>
      <c r="AJ59" s="73"/>
      <c r="AK59" s="73"/>
      <c r="AL59" s="73"/>
      <c r="AM59" s="73"/>
      <c r="AN59" s="73"/>
      <c r="AO59" s="114"/>
      <c r="AP59" s="115"/>
      <c r="AQ59" s="96"/>
      <c r="AR59" s="71"/>
      <c r="AS59" s="73"/>
      <c r="AT59" s="73"/>
      <c r="AU59" s="73"/>
      <c r="AV59" s="73"/>
      <c r="AW59" s="73"/>
      <c r="AX59" s="73"/>
      <c r="AY59" s="114"/>
      <c r="AZ59" s="115"/>
      <c r="BA59" s="96"/>
      <c r="BB59" s="71"/>
      <c r="BC59" s="73"/>
      <c r="BD59" s="73"/>
      <c r="BE59" s="73"/>
      <c r="BF59" s="73"/>
      <c r="BG59" s="73"/>
      <c r="BH59" s="73"/>
      <c r="BI59" s="114"/>
      <c r="BJ59" s="115"/>
      <c r="BK59" s="96"/>
      <c r="BL59" s="71"/>
      <c r="BM59" s="73"/>
      <c r="BN59" s="73"/>
      <c r="BO59" s="73">
        <v>15</v>
      </c>
      <c r="BP59" s="73"/>
      <c r="BQ59" s="73"/>
      <c r="BR59" s="73"/>
      <c r="BS59" s="114"/>
      <c r="BT59" s="115"/>
      <c r="BU59" s="97">
        <v>1</v>
      </c>
      <c r="BV59" s="71"/>
      <c r="BW59" s="73"/>
      <c r="BX59" s="73"/>
      <c r="BY59" s="73"/>
      <c r="BZ59" s="73"/>
      <c r="CA59" s="73"/>
      <c r="CB59" s="73"/>
      <c r="CC59" s="114"/>
      <c r="CD59" s="115"/>
      <c r="CE59" s="83"/>
      <c r="CF59" s="84">
        <f t="shared" ref="CF59:CF65" si="84">(CE59+BU59+BK59+BA59+AQ59+AG59+W59)</f>
        <v>1</v>
      </c>
    </row>
    <row r="60" spans="1:84" s="31" customFormat="1" ht="12.75" x14ac:dyDescent="0.2">
      <c r="A60" s="85">
        <v>12</v>
      </c>
      <c r="B60" s="238"/>
      <c r="C60" s="156" t="s">
        <v>53</v>
      </c>
      <c r="D60" s="88" t="s">
        <v>36</v>
      </c>
      <c r="E60" s="130">
        <f t="shared" si="75"/>
        <v>15</v>
      </c>
      <c r="F60" s="70">
        <f t="shared" si="76"/>
        <v>0</v>
      </c>
      <c r="G60" s="70">
        <f t="shared" si="77"/>
        <v>0</v>
      </c>
      <c r="H60" s="70">
        <f t="shared" si="78"/>
        <v>0</v>
      </c>
      <c r="I60" s="70">
        <f t="shared" si="79"/>
        <v>15</v>
      </c>
      <c r="J60" s="70">
        <f t="shared" si="80"/>
        <v>0</v>
      </c>
      <c r="K60" s="70">
        <f t="shared" si="81"/>
        <v>0</v>
      </c>
      <c r="L60" s="70">
        <f t="shared" si="82"/>
        <v>0</v>
      </c>
      <c r="M60" s="70">
        <f t="shared" si="83"/>
        <v>0</v>
      </c>
      <c r="N60" s="71"/>
      <c r="O60" s="73"/>
      <c r="P60" s="73"/>
      <c r="Q60" s="73"/>
      <c r="R60" s="73"/>
      <c r="S60" s="73"/>
      <c r="T60" s="73"/>
      <c r="U60" s="114"/>
      <c r="V60" s="115"/>
      <c r="W60" s="96"/>
      <c r="X60" s="71"/>
      <c r="Y60" s="73"/>
      <c r="Z60" s="73"/>
      <c r="AA60" s="73"/>
      <c r="AB60" s="73"/>
      <c r="AC60" s="73"/>
      <c r="AD60" s="73"/>
      <c r="AE60" s="114"/>
      <c r="AF60" s="115"/>
      <c r="AG60" s="96"/>
      <c r="AH60" s="71"/>
      <c r="AI60" s="73"/>
      <c r="AJ60" s="73"/>
      <c r="AK60" s="73"/>
      <c r="AL60" s="73"/>
      <c r="AM60" s="73"/>
      <c r="AN60" s="73"/>
      <c r="AO60" s="114"/>
      <c r="AP60" s="115"/>
      <c r="AQ60" s="96"/>
      <c r="AR60" s="71"/>
      <c r="AS60" s="73"/>
      <c r="AT60" s="73"/>
      <c r="AU60" s="73"/>
      <c r="AV60" s="73"/>
      <c r="AW60" s="73"/>
      <c r="AX60" s="73"/>
      <c r="AY60" s="114"/>
      <c r="AZ60" s="115"/>
      <c r="BA60" s="96"/>
      <c r="BB60" s="71"/>
      <c r="BC60" s="73"/>
      <c r="BD60" s="73"/>
      <c r="BE60" s="73"/>
      <c r="BF60" s="73"/>
      <c r="BG60" s="73"/>
      <c r="BH60" s="73"/>
      <c r="BI60" s="114"/>
      <c r="BJ60" s="115"/>
      <c r="BK60" s="96"/>
      <c r="BL60" s="71"/>
      <c r="BM60" s="73"/>
      <c r="BN60" s="73"/>
      <c r="BO60" s="73">
        <v>15</v>
      </c>
      <c r="BP60" s="73"/>
      <c r="BQ60" s="73"/>
      <c r="BR60" s="73"/>
      <c r="BS60" s="114"/>
      <c r="BT60" s="115"/>
      <c r="BU60" s="97">
        <v>1</v>
      </c>
      <c r="BV60" s="71"/>
      <c r="BW60" s="73"/>
      <c r="BX60" s="73"/>
      <c r="BY60" s="73"/>
      <c r="BZ60" s="73"/>
      <c r="CA60" s="73"/>
      <c r="CB60" s="73"/>
      <c r="CC60" s="114"/>
      <c r="CD60" s="115"/>
      <c r="CE60" s="83"/>
      <c r="CF60" s="84">
        <f t="shared" si="84"/>
        <v>1</v>
      </c>
    </row>
    <row r="61" spans="1:84" s="31" customFormat="1" ht="12.75" customHeight="1" x14ac:dyDescent="0.2">
      <c r="A61" s="85">
        <v>13</v>
      </c>
      <c r="B61" s="238" t="s">
        <v>74</v>
      </c>
      <c r="C61" s="156" t="s">
        <v>53</v>
      </c>
      <c r="D61" s="88" t="s">
        <v>36</v>
      </c>
      <c r="E61" s="130">
        <f t="shared" si="75"/>
        <v>45</v>
      </c>
      <c r="F61" s="70">
        <f t="shared" si="76"/>
        <v>15</v>
      </c>
      <c r="G61" s="70">
        <f t="shared" si="77"/>
        <v>0</v>
      </c>
      <c r="H61" s="70">
        <f t="shared" si="78"/>
        <v>0</v>
      </c>
      <c r="I61" s="70">
        <f t="shared" si="79"/>
        <v>30</v>
      </c>
      <c r="J61" s="70">
        <f t="shared" si="80"/>
        <v>0</v>
      </c>
      <c r="K61" s="70">
        <f t="shared" si="81"/>
        <v>0</v>
      </c>
      <c r="L61" s="70">
        <f t="shared" si="82"/>
        <v>0</v>
      </c>
      <c r="M61" s="70">
        <f t="shared" si="83"/>
        <v>0</v>
      </c>
      <c r="N61" s="71"/>
      <c r="O61" s="73"/>
      <c r="P61" s="73"/>
      <c r="Q61" s="73"/>
      <c r="R61" s="73"/>
      <c r="S61" s="73"/>
      <c r="T61" s="73"/>
      <c r="U61" s="114"/>
      <c r="V61" s="115"/>
      <c r="W61" s="96"/>
      <c r="X61" s="71"/>
      <c r="Y61" s="73"/>
      <c r="Z61" s="73"/>
      <c r="AA61" s="73"/>
      <c r="AB61" s="73"/>
      <c r="AC61" s="73"/>
      <c r="AD61" s="73"/>
      <c r="AE61" s="114"/>
      <c r="AF61" s="115"/>
      <c r="AG61" s="96"/>
      <c r="AH61" s="71"/>
      <c r="AI61" s="73"/>
      <c r="AJ61" s="73"/>
      <c r="AK61" s="73"/>
      <c r="AL61" s="73"/>
      <c r="AM61" s="73"/>
      <c r="AN61" s="73"/>
      <c r="AO61" s="114"/>
      <c r="AP61" s="115"/>
      <c r="AQ61" s="96"/>
      <c r="AR61" s="71"/>
      <c r="AS61" s="73"/>
      <c r="AT61" s="73"/>
      <c r="AU61" s="73"/>
      <c r="AV61" s="73"/>
      <c r="AW61" s="73"/>
      <c r="AX61" s="73"/>
      <c r="AY61" s="114"/>
      <c r="AZ61" s="115"/>
      <c r="BA61" s="96"/>
      <c r="BB61" s="71"/>
      <c r="BC61" s="73"/>
      <c r="BD61" s="73"/>
      <c r="BE61" s="73"/>
      <c r="BF61" s="73"/>
      <c r="BG61" s="73"/>
      <c r="BH61" s="73"/>
      <c r="BI61" s="114"/>
      <c r="BJ61" s="115"/>
      <c r="BK61" s="96"/>
      <c r="BL61" s="71"/>
      <c r="BM61" s="73"/>
      <c r="BN61" s="73"/>
      <c r="BO61" s="73"/>
      <c r="BP61" s="73"/>
      <c r="BQ61" s="73"/>
      <c r="BR61" s="73"/>
      <c r="BS61" s="114"/>
      <c r="BT61" s="115"/>
      <c r="BU61" s="97"/>
      <c r="BV61" s="71">
        <v>15</v>
      </c>
      <c r="BW61" s="73"/>
      <c r="BX61" s="73"/>
      <c r="BY61" s="73">
        <v>30</v>
      </c>
      <c r="BZ61" s="73"/>
      <c r="CA61" s="73"/>
      <c r="CB61" s="73"/>
      <c r="CC61" s="114"/>
      <c r="CD61" s="115" t="s">
        <v>40</v>
      </c>
      <c r="CE61" s="83">
        <v>3</v>
      </c>
      <c r="CF61" s="84">
        <f t="shared" si="84"/>
        <v>3</v>
      </c>
    </row>
    <row r="62" spans="1:84" s="31" customFormat="1" ht="12.75" x14ac:dyDescent="0.2">
      <c r="A62" s="85">
        <v>14</v>
      </c>
      <c r="B62" s="238"/>
      <c r="C62" s="156" t="s">
        <v>53</v>
      </c>
      <c r="D62" s="88" t="s">
        <v>36</v>
      </c>
      <c r="E62" s="130">
        <f t="shared" si="75"/>
        <v>45</v>
      </c>
      <c r="F62" s="70">
        <f t="shared" si="76"/>
        <v>15</v>
      </c>
      <c r="G62" s="70">
        <f t="shared" si="77"/>
        <v>0</v>
      </c>
      <c r="H62" s="70">
        <f t="shared" si="78"/>
        <v>0</v>
      </c>
      <c r="I62" s="70">
        <f t="shared" si="79"/>
        <v>30</v>
      </c>
      <c r="J62" s="70">
        <f t="shared" si="80"/>
        <v>0</v>
      </c>
      <c r="K62" s="70">
        <f t="shared" si="81"/>
        <v>0</v>
      </c>
      <c r="L62" s="70">
        <f t="shared" si="82"/>
        <v>0</v>
      </c>
      <c r="M62" s="70">
        <f t="shared" si="83"/>
        <v>0</v>
      </c>
      <c r="N62" s="71"/>
      <c r="O62" s="73"/>
      <c r="P62" s="73"/>
      <c r="Q62" s="73"/>
      <c r="R62" s="73"/>
      <c r="S62" s="73"/>
      <c r="T62" s="73"/>
      <c r="U62" s="114"/>
      <c r="V62" s="115"/>
      <c r="W62" s="96"/>
      <c r="X62" s="71"/>
      <c r="Y62" s="73"/>
      <c r="Z62" s="73"/>
      <c r="AA62" s="73"/>
      <c r="AB62" s="73"/>
      <c r="AC62" s="73"/>
      <c r="AD62" s="73"/>
      <c r="AE62" s="114"/>
      <c r="AF62" s="115"/>
      <c r="AG62" s="96"/>
      <c r="AH62" s="71"/>
      <c r="AI62" s="73"/>
      <c r="AJ62" s="73"/>
      <c r="AK62" s="73"/>
      <c r="AL62" s="73"/>
      <c r="AM62" s="73"/>
      <c r="AN62" s="73"/>
      <c r="AO62" s="114"/>
      <c r="AP62" s="115"/>
      <c r="AQ62" s="96"/>
      <c r="AR62" s="71"/>
      <c r="AS62" s="73"/>
      <c r="AT62" s="73"/>
      <c r="AU62" s="73"/>
      <c r="AV62" s="73"/>
      <c r="AW62" s="73"/>
      <c r="AX62" s="73"/>
      <c r="AY62" s="114"/>
      <c r="AZ62" s="115"/>
      <c r="BA62" s="96"/>
      <c r="BB62" s="71"/>
      <c r="BC62" s="73"/>
      <c r="BD62" s="73"/>
      <c r="BE62" s="73"/>
      <c r="BF62" s="73"/>
      <c r="BG62" s="73"/>
      <c r="BH62" s="73"/>
      <c r="BI62" s="114"/>
      <c r="BJ62" s="115"/>
      <c r="BK62" s="96"/>
      <c r="BL62" s="71"/>
      <c r="BM62" s="73"/>
      <c r="BN62" s="73"/>
      <c r="BO62" s="73"/>
      <c r="BP62" s="73"/>
      <c r="BQ62" s="73"/>
      <c r="BR62" s="73"/>
      <c r="BS62" s="114"/>
      <c r="BT62" s="115"/>
      <c r="BU62" s="97"/>
      <c r="BV62" s="71">
        <v>15</v>
      </c>
      <c r="BW62" s="73"/>
      <c r="BX62" s="73"/>
      <c r="BY62" s="73">
        <v>30</v>
      </c>
      <c r="BZ62" s="73"/>
      <c r="CA62" s="73"/>
      <c r="CB62" s="73"/>
      <c r="CC62" s="114"/>
      <c r="CD62" s="115"/>
      <c r="CE62" s="83">
        <v>3</v>
      </c>
      <c r="CF62" s="84">
        <f t="shared" si="84"/>
        <v>3</v>
      </c>
    </row>
    <row r="63" spans="1:84" s="31" customFormat="1" ht="12.75" x14ac:dyDescent="0.2">
      <c r="A63" s="85">
        <v>15</v>
      </c>
      <c r="B63" s="238"/>
      <c r="C63" s="156" t="s">
        <v>53</v>
      </c>
      <c r="D63" s="88" t="s">
        <v>36</v>
      </c>
      <c r="E63" s="130">
        <f t="shared" si="75"/>
        <v>45</v>
      </c>
      <c r="F63" s="70">
        <f t="shared" si="76"/>
        <v>15</v>
      </c>
      <c r="G63" s="70">
        <f t="shared" si="77"/>
        <v>0</v>
      </c>
      <c r="H63" s="70">
        <f t="shared" si="78"/>
        <v>0</v>
      </c>
      <c r="I63" s="70">
        <f t="shared" si="79"/>
        <v>30</v>
      </c>
      <c r="J63" s="70">
        <f t="shared" si="80"/>
        <v>0</v>
      </c>
      <c r="K63" s="70">
        <f t="shared" si="81"/>
        <v>0</v>
      </c>
      <c r="L63" s="70">
        <f t="shared" si="82"/>
        <v>0</v>
      </c>
      <c r="M63" s="70">
        <f t="shared" si="83"/>
        <v>0</v>
      </c>
      <c r="N63" s="71"/>
      <c r="O63" s="73"/>
      <c r="P63" s="73"/>
      <c r="Q63" s="73"/>
      <c r="R63" s="73"/>
      <c r="S63" s="73"/>
      <c r="T63" s="73"/>
      <c r="U63" s="114"/>
      <c r="V63" s="115"/>
      <c r="W63" s="96"/>
      <c r="X63" s="71"/>
      <c r="Y63" s="73"/>
      <c r="Z63" s="73"/>
      <c r="AA63" s="73"/>
      <c r="AB63" s="73"/>
      <c r="AC63" s="73"/>
      <c r="AD63" s="73"/>
      <c r="AE63" s="114"/>
      <c r="AF63" s="115"/>
      <c r="AG63" s="96"/>
      <c r="AH63" s="71"/>
      <c r="AI63" s="73"/>
      <c r="AJ63" s="73"/>
      <c r="AK63" s="73"/>
      <c r="AL63" s="73"/>
      <c r="AM63" s="73"/>
      <c r="AN63" s="73"/>
      <c r="AO63" s="114"/>
      <c r="AP63" s="115"/>
      <c r="AQ63" s="96"/>
      <c r="AR63" s="71"/>
      <c r="AS63" s="73"/>
      <c r="AT63" s="73"/>
      <c r="AU63" s="73"/>
      <c r="AV63" s="73"/>
      <c r="AW63" s="73"/>
      <c r="AX63" s="73"/>
      <c r="AY63" s="114"/>
      <c r="AZ63" s="115"/>
      <c r="BA63" s="96"/>
      <c r="BB63" s="71"/>
      <c r="BC63" s="73"/>
      <c r="BD63" s="73"/>
      <c r="BE63" s="73"/>
      <c r="BF63" s="73"/>
      <c r="BG63" s="73"/>
      <c r="BH63" s="73"/>
      <c r="BI63" s="114"/>
      <c r="BJ63" s="115"/>
      <c r="BK63" s="96"/>
      <c r="BL63" s="71"/>
      <c r="BM63" s="73"/>
      <c r="BN63" s="73"/>
      <c r="BO63" s="73"/>
      <c r="BP63" s="73"/>
      <c r="BQ63" s="73"/>
      <c r="BR63" s="73"/>
      <c r="BS63" s="114"/>
      <c r="BT63" s="115"/>
      <c r="BU63" s="97"/>
      <c r="BV63" s="71">
        <v>15</v>
      </c>
      <c r="BW63" s="73"/>
      <c r="BX63" s="73"/>
      <c r="BY63" s="73">
        <v>30</v>
      </c>
      <c r="BZ63" s="73"/>
      <c r="CA63" s="73"/>
      <c r="CB63" s="73"/>
      <c r="CC63" s="114"/>
      <c r="CD63" s="115"/>
      <c r="CE63" s="83">
        <v>3</v>
      </c>
      <c r="CF63" s="84">
        <f t="shared" si="84"/>
        <v>3</v>
      </c>
    </row>
    <row r="64" spans="1:84" s="31" customFormat="1" ht="25.5" x14ac:dyDescent="0.2">
      <c r="A64" s="85">
        <v>16</v>
      </c>
      <c r="B64" s="158" t="s">
        <v>75</v>
      </c>
      <c r="C64" s="156" t="s">
        <v>53</v>
      </c>
      <c r="D64" s="88" t="s">
        <v>36</v>
      </c>
      <c r="E64" s="130">
        <f t="shared" si="75"/>
        <v>30</v>
      </c>
      <c r="F64" s="70">
        <f t="shared" si="76"/>
        <v>0</v>
      </c>
      <c r="G64" s="70">
        <f t="shared" si="77"/>
        <v>0</v>
      </c>
      <c r="H64" s="70">
        <f t="shared" si="78"/>
        <v>0</v>
      </c>
      <c r="I64" s="70">
        <f t="shared" si="79"/>
        <v>30</v>
      </c>
      <c r="J64" s="70">
        <f t="shared" si="80"/>
        <v>0</v>
      </c>
      <c r="K64" s="70">
        <f t="shared" si="81"/>
        <v>0</v>
      </c>
      <c r="L64" s="70">
        <f t="shared" si="82"/>
        <v>0</v>
      </c>
      <c r="M64" s="70">
        <f t="shared" si="83"/>
        <v>0</v>
      </c>
      <c r="N64" s="71"/>
      <c r="O64" s="73"/>
      <c r="P64" s="73"/>
      <c r="Q64" s="73"/>
      <c r="R64" s="73"/>
      <c r="S64" s="73"/>
      <c r="T64" s="73"/>
      <c r="U64" s="114"/>
      <c r="V64" s="115"/>
      <c r="W64" s="96"/>
      <c r="X64" s="71"/>
      <c r="Y64" s="73"/>
      <c r="Z64" s="73"/>
      <c r="AA64" s="73"/>
      <c r="AB64" s="73"/>
      <c r="AC64" s="73"/>
      <c r="AD64" s="73"/>
      <c r="AE64" s="114"/>
      <c r="AF64" s="115"/>
      <c r="AG64" s="96"/>
      <c r="AH64" s="71"/>
      <c r="AI64" s="73"/>
      <c r="AJ64" s="73"/>
      <c r="AK64" s="73"/>
      <c r="AL64" s="73"/>
      <c r="AM64" s="73"/>
      <c r="AN64" s="73"/>
      <c r="AO64" s="114"/>
      <c r="AP64" s="115"/>
      <c r="AQ64" s="96"/>
      <c r="AR64" s="71"/>
      <c r="AS64" s="73"/>
      <c r="AT64" s="73"/>
      <c r="AU64" s="73"/>
      <c r="AV64" s="73"/>
      <c r="AW64" s="73"/>
      <c r="AX64" s="73"/>
      <c r="AY64" s="114"/>
      <c r="AZ64" s="115"/>
      <c r="BA64" s="96"/>
      <c r="BB64" s="71"/>
      <c r="BC64" s="73"/>
      <c r="BD64" s="73"/>
      <c r="BE64" s="73"/>
      <c r="BF64" s="73"/>
      <c r="BG64" s="73"/>
      <c r="BH64" s="73"/>
      <c r="BI64" s="114"/>
      <c r="BJ64" s="115"/>
      <c r="BK64" s="96"/>
      <c r="BL64" s="71"/>
      <c r="BM64" s="73"/>
      <c r="BN64" s="73"/>
      <c r="BO64" s="73"/>
      <c r="BP64" s="73"/>
      <c r="BQ64" s="73"/>
      <c r="BR64" s="73"/>
      <c r="BS64" s="114"/>
      <c r="BT64" s="115"/>
      <c r="BU64" s="97"/>
      <c r="BV64" s="71"/>
      <c r="BW64" s="73"/>
      <c r="BX64" s="73"/>
      <c r="BY64" s="73">
        <v>30</v>
      </c>
      <c r="BZ64" s="73"/>
      <c r="CA64" s="73"/>
      <c r="CB64" s="73"/>
      <c r="CC64" s="114"/>
      <c r="CD64" s="115"/>
      <c r="CE64" s="83">
        <v>2</v>
      </c>
      <c r="CF64" s="84">
        <f t="shared" si="84"/>
        <v>2</v>
      </c>
    </row>
    <row r="65" spans="1:256" s="31" customFormat="1" ht="25.5" x14ac:dyDescent="0.2">
      <c r="A65" s="85">
        <v>17</v>
      </c>
      <c r="B65" s="158" t="s">
        <v>76</v>
      </c>
      <c r="C65" s="156" t="s">
        <v>53</v>
      </c>
      <c r="D65" s="88" t="s">
        <v>36</v>
      </c>
      <c r="E65" s="130">
        <f t="shared" si="75"/>
        <v>15</v>
      </c>
      <c r="F65" s="70">
        <f t="shared" si="76"/>
        <v>0</v>
      </c>
      <c r="G65" s="70">
        <f t="shared" si="77"/>
        <v>0</v>
      </c>
      <c r="H65" s="70">
        <f t="shared" si="78"/>
        <v>0</v>
      </c>
      <c r="I65" s="70">
        <f t="shared" si="79"/>
        <v>15</v>
      </c>
      <c r="J65" s="70">
        <f t="shared" si="80"/>
        <v>0</v>
      </c>
      <c r="K65" s="70">
        <f t="shared" si="81"/>
        <v>0</v>
      </c>
      <c r="L65" s="70">
        <f t="shared" si="82"/>
        <v>0</v>
      </c>
      <c r="M65" s="70">
        <f t="shared" si="83"/>
        <v>0</v>
      </c>
      <c r="N65" s="71"/>
      <c r="O65" s="73"/>
      <c r="P65" s="73"/>
      <c r="Q65" s="73"/>
      <c r="R65" s="73"/>
      <c r="S65" s="73"/>
      <c r="T65" s="73"/>
      <c r="U65" s="114"/>
      <c r="V65" s="115"/>
      <c r="W65" s="96"/>
      <c r="X65" s="71"/>
      <c r="Y65" s="73"/>
      <c r="Z65" s="73"/>
      <c r="AA65" s="73"/>
      <c r="AB65" s="73"/>
      <c r="AC65" s="73"/>
      <c r="AD65" s="73"/>
      <c r="AE65" s="114"/>
      <c r="AF65" s="115"/>
      <c r="AG65" s="96"/>
      <c r="AH65" s="71"/>
      <c r="AI65" s="73"/>
      <c r="AJ65" s="73"/>
      <c r="AK65" s="73"/>
      <c r="AL65" s="73"/>
      <c r="AM65" s="73"/>
      <c r="AN65" s="73"/>
      <c r="AO65" s="114"/>
      <c r="AP65" s="115"/>
      <c r="AQ65" s="96"/>
      <c r="AR65" s="71"/>
      <c r="AS65" s="73"/>
      <c r="AT65" s="73"/>
      <c r="AU65" s="73"/>
      <c r="AV65" s="73"/>
      <c r="AW65" s="73"/>
      <c r="AX65" s="73"/>
      <c r="AY65" s="114"/>
      <c r="AZ65" s="115"/>
      <c r="BA65" s="96"/>
      <c r="BB65" s="71"/>
      <c r="BC65" s="73"/>
      <c r="BD65" s="73"/>
      <c r="BE65" s="73"/>
      <c r="BF65" s="73"/>
      <c r="BG65" s="73"/>
      <c r="BH65" s="73"/>
      <c r="BI65" s="114"/>
      <c r="BJ65" s="115"/>
      <c r="BK65" s="96"/>
      <c r="BL65" s="71"/>
      <c r="BM65" s="73"/>
      <c r="BN65" s="73"/>
      <c r="BO65" s="73"/>
      <c r="BP65" s="73"/>
      <c r="BQ65" s="73"/>
      <c r="BR65" s="73"/>
      <c r="BS65" s="114"/>
      <c r="BT65" s="115"/>
      <c r="BU65" s="97"/>
      <c r="BV65" s="71"/>
      <c r="BW65" s="73"/>
      <c r="BX65" s="73"/>
      <c r="BY65" s="73">
        <v>15</v>
      </c>
      <c r="BZ65" s="73"/>
      <c r="CA65" s="73"/>
      <c r="CB65" s="73"/>
      <c r="CC65" s="114"/>
      <c r="CD65" s="115"/>
      <c r="CE65" s="83">
        <v>2</v>
      </c>
      <c r="CF65" s="84">
        <f t="shared" si="84"/>
        <v>2</v>
      </c>
    </row>
    <row r="66" spans="1:256" s="31" customFormat="1" ht="12.75" x14ac:dyDescent="0.2">
      <c r="A66" s="142">
        <v>18</v>
      </c>
      <c r="B66" s="159" t="s">
        <v>77</v>
      </c>
      <c r="C66" s="156" t="s">
        <v>53</v>
      </c>
      <c r="D66" s="160"/>
      <c r="E66" s="130">
        <f t="shared" si="65"/>
        <v>30</v>
      </c>
      <c r="F66" s="70">
        <f>SUM(N66+X66+AH66+AR66+BB66+BL66+BV66)</f>
        <v>0</v>
      </c>
      <c r="G66" s="70">
        <f>SUM(O66+Y66+AI66+AS66+BC66+BM66+BW66)</f>
        <v>0</v>
      </c>
      <c r="H66" s="70">
        <f>SUM(P66+Z66+AJ66+AT66+BD66+BN66+BX66)</f>
        <v>0</v>
      </c>
      <c r="I66" s="70">
        <f t="shared" si="69"/>
        <v>30</v>
      </c>
      <c r="J66" s="70">
        <f t="shared" si="70"/>
        <v>0</v>
      </c>
      <c r="K66" s="70">
        <f t="shared" si="71"/>
        <v>0</v>
      </c>
      <c r="L66" s="70">
        <f t="shared" si="72"/>
        <v>0</v>
      </c>
      <c r="M66" s="70">
        <f t="shared" si="73"/>
        <v>0</v>
      </c>
      <c r="N66" s="146"/>
      <c r="O66" s="147"/>
      <c r="P66" s="147"/>
      <c r="Q66" s="147"/>
      <c r="R66" s="147"/>
      <c r="S66" s="147"/>
      <c r="T66" s="147"/>
      <c r="U66" s="114"/>
      <c r="V66" s="148"/>
      <c r="W66" s="96"/>
      <c r="X66" s="146"/>
      <c r="Y66" s="147"/>
      <c r="Z66" s="147"/>
      <c r="AA66" s="147"/>
      <c r="AB66" s="147"/>
      <c r="AC66" s="147"/>
      <c r="AD66" s="147"/>
      <c r="AE66" s="114"/>
      <c r="AF66" s="148"/>
      <c r="AG66" s="96"/>
      <c r="AH66" s="146"/>
      <c r="AI66" s="147"/>
      <c r="AJ66" s="147"/>
      <c r="AK66" s="147"/>
      <c r="AL66" s="147"/>
      <c r="AM66" s="147"/>
      <c r="AN66" s="147"/>
      <c r="AO66" s="114"/>
      <c r="AP66" s="148"/>
      <c r="AQ66" s="96"/>
      <c r="AR66" s="146"/>
      <c r="AS66" s="147"/>
      <c r="AT66" s="147"/>
      <c r="AU66" s="147"/>
      <c r="AV66" s="147"/>
      <c r="AW66" s="147"/>
      <c r="AX66" s="147"/>
      <c r="AY66" s="114"/>
      <c r="AZ66" s="148"/>
      <c r="BA66" s="96"/>
      <c r="BB66" s="146"/>
      <c r="BC66" s="147"/>
      <c r="BD66" s="147"/>
      <c r="BE66" s="147"/>
      <c r="BF66" s="147"/>
      <c r="BG66" s="147"/>
      <c r="BH66" s="147"/>
      <c r="BI66" s="114"/>
      <c r="BJ66" s="148"/>
      <c r="BK66" s="96"/>
      <c r="BL66" s="146"/>
      <c r="BM66" s="147"/>
      <c r="BN66" s="147"/>
      <c r="BO66" s="147">
        <v>30</v>
      </c>
      <c r="BP66" s="147"/>
      <c r="BQ66" s="147"/>
      <c r="BR66" s="147"/>
      <c r="BS66" s="114"/>
      <c r="BT66" s="148"/>
      <c r="BU66" s="97">
        <v>3</v>
      </c>
      <c r="BV66" s="146"/>
      <c r="BW66" s="147"/>
      <c r="BX66" s="147"/>
      <c r="BY66" s="147"/>
      <c r="BZ66" s="147"/>
      <c r="CA66" s="147"/>
      <c r="CB66" s="147"/>
      <c r="CC66" s="114"/>
      <c r="CD66" s="148"/>
      <c r="CE66" s="122"/>
      <c r="CF66" s="84">
        <f t="shared" si="74"/>
        <v>3</v>
      </c>
    </row>
    <row r="67" spans="1:256" s="31" customFormat="1" ht="12.75" x14ac:dyDescent="0.2">
      <c r="A67" s="149"/>
      <c r="B67" s="150"/>
      <c r="C67" s="151"/>
      <c r="D67" s="151"/>
      <c r="E67" s="152"/>
      <c r="F67" s="153"/>
      <c r="G67" s="153"/>
      <c r="H67" s="153"/>
      <c r="I67" s="153"/>
      <c r="J67" s="153"/>
      <c r="K67" s="153"/>
      <c r="L67" s="153"/>
      <c r="M67" s="15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  <c r="BI67" s="103"/>
      <c r="BJ67" s="103"/>
      <c r="BK67" s="103"/>
      <c r="BL67" s="103"/>
      <c r="BM67" s="103"/>
      <c r="BN67" s="103"/>
      <c r="BO67" s="103"/>
      <c r="BP67" s="103"/>
      <c r="BQ67" s="103"/>
      <c r="BR67" s="103"/>
      <c r="BS67" s="103"/>
      <c r="BT67" s="103"/>
      <c r="BU67" s="103"/>
      <c r="BV67" s="103"/>
      <c r="BW67" s="103"/>
      <c r="BX67" s="103"/>
      <c r="BY67" s="103"/>
      <c r="BZ67" s="103"/>
      <c r="CA67" s="103"/>
      <c r="CB67" s="103"/>
      <c r="CC67" s="103"/>
      <c r="CD67" s="103"/>
      <c r="CE67" s="103"/>
      <c r="CF67" s="104"/>
    </row>
    <row r="68" spans="1:256" s="31" customFormat="1" ht="22.5" customHeight="1" x14ac:dyDescent="0.2">
      <c r="A68" s="53" t="s">
        <v>78</v>
      </c>
      <c r="B68" s="124" t="s">
        <v>79</v>
      </c>
      <c r="C68" s="125"/>
      <c r="D68" s="125"/>
      <c r="E68" s="126">
        <f t="shared" ref="E68:U68" si="85">SUM(E69:E70)</f>
        <v>60</v>
      </c>
      <c r="F68" s="126">
        <f t="shared" si="85"/>
        <v>0</v>
      </c>
      <c r="G68" s="126">
        <f t="shared" si="85"/>
        <v>0</v>
      </c>
      <c r="H68" s="126">
        <f t="shared" si="85"/>
        <v>0</v>
      </c>
      <c r="I68" s="126">
        <f t="shared" si="85"/>
        <v>0</v>
      </c>
      <c r="J68" s="126">
        <f t="shared" si="85"/>
        <v>0</v>
      </c>
      <c r="K68" s="126">
        <f t="shared" si="85"/>
        <v>60</v>
      </c>
      <c r="L68" s="126">
        <f t="shared" si="85"/>
        <v>0</v>
      </c>
      <c r="M68" s="126">
        <f t="shared" si="85"/>
        <v>0</v>
      </c>
      <c r="N68" s="106">
        <f t="shared" si="85"/>
        <v>0</v>
      </c>
      <c r="O68" s="106">
        <f t="shared" si="85"/>
        <v>0</v>
      </c>
      <c r="P68" s="106">
        <f t="shared" si="85"/>
        <v>0</v>
      </c>
      <c r="Q68" s="106">
        <f t="shared" si="85"/>
        <v>0</v>
      </c>
      <c r="R68" s="106">
        <f t="shared" si="85"/>
        <v>0</v>
      </c>
      <c r="S68" s="106">
        <f t="shared" si="85"/>
        <v>0</v>
      </c>
      <c r="T68" s="106">
        <f t="shared" si="85"/>
        <v>0</v>
      </c>
      <c r="U68" s="106">
        <f t="shared" si="85"/>
        <v>0</v>
      </c>
      <c r="V68" s="59">
        <f>COUNTIF(V69:V70,"E")</f>
        <v>0</v>
      </c>
      <c r="W68" s="59">
        <f t="shared" ref="W68:AE68" si="86">SUM(W69:W70)</f>
        <v>0</v>
      </c>
      <c r="X68" s="106">
        <f t="shared" si="86"/>
        <v>0</v>
      </c>
      <c r="Y68" s="106">
        <f t="shared" si="86"/>
        <v>0</v>
      </c>
      <c r="Z68" s="106">
        <f t="shared" si="86"/>
        <v>0</v>
      </c>
      <c r="AA68" s="106">
        <f t="shared" si="86"/>
        <v>0</v>
      </c>
      <c r="AB68" s="106">
        <f t="shared" si="86"/>
        <v>0</v>
      </c>
      <c r="AC68" s="106">
        <f t="shared" si="86"/>
        <v>0</v>
      </c>
      <c r="AD68" s="106">
        <f t="shared" si="86"/>
        <v>0</v>
      </c>
      <c r="AE68" s="106">
        <f t="shared" si="86"/>
        <v>0</v>
      </c>
      <c r="AF68" s="59">
        <f>COUNTIF(AF69:AF70,"E")</f>
        <v>0</v>
      </c>
      <c r="AG68" s="59">
        <f t="shared" ref="AG68:AO68" si="87">SUM(AG69:AG70)</f>
        <v>0</v>
      </c>
      <c r="AH68" s="106">
        <f t="shared" si="87"/>
        <v>0</v>
      </c>
      <c r="AI68" s="106">
        <f t="shared" si="87"/>
        <v>0</v>
      </c>
      <c r="AJ68" s="106">
        <f t="shared" si="87"/>
        <v>0</v>
      </c>
      <c r="AK68" s="106">
        <f t="shared" si="87"/>
        <v>0</v>
      </c>
      <c r="AL68" s="106">
        <f t="shared" si="87"/>
        <v>0</v>
      </c>
      <c r="AM68" s="106">
        <f t="shared" si="87"/>
        <v>0</v>
      </c>
      <c r="AN68" s="106">
        <f t="shared" si="87"/>
        <v>0</v>
      </c>
      <c r="AO68" s="106">
        <f t="shared" si="87"/>
        <v>0</v>
      </c>
      <c r="AP68" s="59">
        <f>COUNTIF(AP69:AP70,"E")</f>
        <v>0</v>
      </c>
      <c r="AQ68" s="59">
        <f t="shared" ref="AQ68:AY68" si="88">SUM(AQ69:AQ70)</f>
        <v>0</v>
      </c>
      <c r="AR68" s="106">
        <f t="shared" si="88"/>
        <v>0</v>
      </c>
      <c r="AS68" s="106">
        <f t="shared" si="88"/>
        <v>0</v>
      </c>
      <c r="AT68" s="106">
        <f t="shared" si="88"/>
        <v>0</v>
      </c>
      <c r="AU68" s="106">
        <f t="shared" si="88"/>
        <v>0</v>
      </c>
      <c r="AV68" s="106">
        <f t="shared" si="88"/>
        <v>0</v>
      </c>
      <c r="AW68" s="106">
        <f t="shared" si="88"/>
        <v>0</v>
      </c>
      <c r="AX68" s="106">
        <f t="shared" si="88"/>
        <v>0</v>
      </c>
      <c r="AY68" s="106">
        <f t="shared" si="88"/>
        <v>0</v>
      </c>
      <c r="AZ68" s="59">
        <f>COUNTIF(AZ69:AZ70,"E")</f>
        <v>0</v>
      </c>
      <c r="BA68" s="59">
        <f t="shared" ref="BA68:BI68" si="89">SUM(BA69:BA70)</f>
        <v>0</v>
      </c>
      <c r="BB68" s="106">
        <f t="shared" si="89"/>
        <v>0</v>
      </c>
      <c r="BC68" s="106">
        <f t="shared" si="89"/>
        <v>0</v>
      </c>
      <c r="BD68" s="106">
        <f t="shared" si="89"/>
        <v>0</v>
      </c>
      <c r="BE68" s="106">
        <f t="shared" si="89"/>
        <v>0</v>
      </c>
      <c r="BF68" s="106">
        <f t="shared" si="89"/>
        <v>0</v>
      </c>
      <c r="BG68" s="106">
        <f t="shared" si="89"/>
        <v>0</v>
      </c>
      <c r="BH68" s="106">
        <f t="shared" si="89"/>
        <v>0</v>
      </c>
      <c r="BI68" s="106">
        <f t="shared" si="89"/>
        <v>0</v>
      </c>
      <c r="BJ68" s="59">
        <f>COUNTIF(BJ69:BJ70,"E")</f>
        <v>0</v>
      </c>
      <c r="BK68" s="59">
        <f t="shared" ref="BK68:BS68" si="90">SUM(BK69:BK70)</f>
        <v>0</v>
      </c>
      <c r="BL68" s="106">
        <f t="shared" si="90"/>
        <v>0</v>
      </c>
      <c r="BM68" s="106">
        <f t="shared" si="90"/>
        <v>0</v>
      </c>
      <c r="BN68" s="106">
        <f t="shared" si="90"/>
        <v>0</v>
      </c>
      <c r="BO68" s="106">
        <f t="shared" si="90"/>
        <v>0</v>
      </c>
      <c r="BP68" s="106">
        <f t="shared" si="90"/>
        <v>0</v>
      </c>
      <c r="BQ68" s="106">
        <f t="shared" si="90"/>
        <v>15</v>
      </c>
      <c r="BR68" s="106">
        <f t="shared" si="90"/>
        <v>0</v>
      </c>
      <c r="BS68" s="106">
        <f t="shared" si="90"/>
        <v>0</v>
      </c>
      <c r="BT68" s="59">
        <f>COUNTIF(BT69:BT70,"E")</f>
        <v>0</v>
      </c>
      <c r="BU68" s="59">
        <f t="shared" ref="BU68:CC68" si="91">SUM(BU69:BU70)</f>
        <v>1</v>
      </c>
      <c r="BV68" s="106">
        <f t="shared" si="91"/>
        <v>0</v>
      </c>
      <c r="BW68" s="106">
        <f t="shared" si="91"/>
        <v>0</v>
      </c>
      <c r="BX68" s="106">
        <f t="shared" si="91"/>
        <v>0</v>
      </c>
      <c r="BY68" s="106">
        <f t="shared" si="91"/>
        <v>0</v>
      </c>
      <c r="BZ68" s="106">
        <f t="shared" si="91"/>
        <v>0</v>
      </c>
      <c r="CA68" s="106">
        <f t="shared" si="91"/>
        <v>45</v>
      </c>
      <c r="CB68" s="106">
        <f t="shared" si="91"/>
        <v>0</v>
      </c>
      <c r="CC68" s="106">
        <f t="shared" si="91"/>
        <v>0</v>
      </c>
      <c r="CD68" s="59">
        <f>COUNTIF(CD69:CD70,"E")</f>
        <v>0</v>
      </c>
      <c r="CE68" s="109">
        <f>SUM(CE69:CE70)</f>
        <v>17</v>
      </c>
      <c r="CF68" s="110">
        <f>SUM(CF69:CF70)</f>
        <v>18</v>
      </c>
    </row>
    <row r="69" spans="1:256" s="31" customFormat="1" ht="12.75" customHeight="1" x14ac:dyDescent="0.2">
      <c r="A69" s="161">
        <v>1</v>
      </c>
      <c r="B69" s="162" t="s">
        <v>80</v>
      </c>
      <c r="C69" s="163"/>
      <c r="D69" s="164" t="s">
        <v>36</v>
      </c>
      <c r="E69" s="165">
        <f>SUM(F69:M69)</f>
        <v>60</v>
      </c>
      <c r="F69" s="166">
        <f t="shared" ref="F69:M70" si="92">SUM(N69+X69+AH69+AR69+BB69+BL69+BV69)</f>
        <v>0</v>
      </c>
      <c r="G69" s="166">
        <f t="shared" si="92"/>
        <v>0</v>
      </c>
      <c r="H69" s="166">
        <f t="shared" si="92"/>
        <v>0</v>
      </c>
      <c r="I69" s="166">
        <f t="shared" si="92"/>
        <v>0</v>
      </c>
      <c r="J69" s="166">
        <f t="shared" si="92"/>
        <v>0</v>
      </c>
      <c r="K69" s="166">
        <f t="shared" si="92"/>
        <v>60</v>
      </c>
      <c r="L69" s="166">
        <f t="shared" si="92"/>
        <v>0</v>
      </c>
      <c r="M69" s="166">
        <f t="shared" si="92"/>
        <v>0</v>
      </c>
      <c r="N69" s="161"/>
      <c r="O69" s="167"/>
      <c r="P69" s="167"/>
      <c r="Q69" s="167"/>
      <c r="R69" s="167"/>
      <c r="S69" s="167"/>
      <c r="T69" s="167"/>
      <c r="U69" s="168"/>
      <c r="V69" s="169"/>
      <c r="W69" s="170"/>
      <c r="X69" s="161"/>
      <c r="Y69" s="167"/>
      <c r="Z69" s="167"/>
      <c r="AA69" s="167"/>
      <c r="AB69" s="167"/>
      <c r="AC69" s="167"/>
      <c r="AD69" s="167"/>
      <c r="AE69" s="168"/>
      <c r="AF69" s="169"/>
      <c r="AG69" s="170"/>
      <c r="AH69" s="161"/>
      <c r="AI69" s="167"/>
      <c r="AJ69" s="167"/>
      <c r="AK69" s="167"/>
      <c r="AL69" s="167"/>
      <c r="AM69" s="167"/>
      <c r="AN69" s="167"/>
      <c r="AO69" s="168"/>
      <c r="AP69" s="169"/>
      <c r="AQ69" s="170"/>
      <c r="AR69" s="161"/>
      <c r="AS69" s="167"/>
      <c r="AT69" s="167"/>
      <c r="AU69" s="167"/>
      <c r="AV69" s="167"/>
      <c r="AW69" s="167"/>
      <c r="AX69" s="167"/>
      <c r="AY69" s="168"/>
      <c r="AZ69" s="169"/>
      <c r="BA69" s="170"/>
      <c r="BB69" s="161"/>
      <c r="BC69" s="167"/>
      <c r="BD69" s="167"/>
      <c r="BE69" s="167"/>
      <c r="BF69" s="167"/>
      <c r="BG69" s="167"/>
      <c r="BH69" s="167"/>
      <c r="BI69" s="168"/>
      <c r="BJ69" s="169"/>
      <c r="BK69" s="170"/>
      <c r="BL69" s="161"/>
      <c r="BM69" s="167"/>
      <c r="BN69" s="167"/>
      <c r="BO69" s="167"/>
      <c r="BP69" s="167"/>
      <c r="BQ69" s="167">
        <v>15</v>
      </c>
      <c r="BR69" s="167"/>
      <c r="BS69" s="168"/>
      <c r="BT69" s="169"/>
      <c r="BU69" s="171">
        <v>1</v>
      </c>
      <c r="BV69" s="161"/>
      <c r="BW69" s="167"/>
      <c r="BX69" s="167"/>
      <c r="BY69" s="167"/>
      <c r="BZ69" s="167"/>
      <c r="CA69" s="167">
        <v>45</v>
      </c>
      <c r="CB69" s="167"/>
      <c r="CC69" s="168"/>
      <c r="CD69" s="169"/>
      <c r="CE69" s="172">
        <v>2</v>
      </c>
      <c r="CF69" s="84">
        <f>(CE69+BU69+BK69+BA69+AQ69+AG69+W69)</f>
        <v>3</v>
      </c>
    </row>
    <row r="70" spans="1:256" s="31" customFormat="1" ht="12.75" customHeight="1" x14ac:dyDescent="0.2">
      <c r="A70" s="173">
        <v>2</v>
      </c>
      <c r="B70" s="174" t="s">
        <v>81</v>
      </c>
      <c r="C70" s="175" t="s">
        <v>53</v>
      </c>
      <c r="D70" s="176" t="s">
        <v>36</v>
      </c>
      <c r="E70" s="165">
        <f>SUM(F70:M70)</f>
        <v>0</v>
      </c>
      <c r="F70" s="166">
        <f t="shared" si="92"/>
        <v>0</v>
      </c>
      <c r="G70" s="166">
        <f t="shared" si="92"/>
        <v>0</v>
      </c>
      <c r="H70" s="166">
        <f t="shared" si="92"/>
        <v>0</v>
      </c>
      <c r="I70" s="166">
        <f t="shared" si="92"/>
        <v>0</v>
      </c>
      <c r="J70" s="166">
        <f t="shared" si="92"/>
        <v>0</v>
      </c>
      <c r="K70" s="166">
        <f t="shared" si="92"/>
        <v>0</v>
      </c>
      <c r="L70" s="166">
        <f t="shared" si="92"/>
        <v>0</v>
      </c>
      <c r="M70" s="166">
        <f t="shared" si="92"/>
        <v>0</v>
      </c>
      <c r="N70" s="161"/>
      <c r="O70" s="167"/>
      <c r="P70" s="167"/>
      <c r="Q70" s="167"/>
      <c r="R70" s="167"/>
      <c r="S70" s="167"/>
      <c r="T70" s="167"/>
      <c r="U70" s="168"/>
      <c r="V70" s="169"/>
      <c r="W70" s="170"/>
      <c r="X70" s="161"/>
      <c r="Y70" s="167"/>
      <c r="Z70" s="167"/>
      <c r="AA70" s="167"/>
      <c r="AB70" s="167"/>
      <c r="AC70" s="167"/>
      <c r="AD70" s="167"/>
      <c r="AE70" s="168"/>
      <c r="AF70" s="169"/>
      <c r="AG70" s="170"/>
      <c r="AH70" s="161"/>
      <c r="AI70" s="167"/>
      <c r="AJ70" s="167"/>
      <c r="AK70" s="167"/>
      <c r="AL70" s="167"/>
      <c r="AM70" s="167"/>
      <c r="AN70" s="167"/>
      <c r="AO70" s="168"/>
      <c r="AP70" s="169"/>
      <c r="AQ70" s="170"/>
      <c r="AR70" s="161"/>
      <c r="AS70" s="167"/>
      <c r="AT70" s="167"/>
      <c r="AU70" s="167"/>
      <c r="AV70" s="167"/>
      <c r="AW70" s="167"/>
      <c r="AX70" s="167"/>
      <c r="AY70" s="168"/>
      <c r="AZ70" s="169"/>
      <c r="BA70" s="170"/>
      <c r="BB70" s="161"/>
      <c r="BC70" s="167"/>
      <c r="BD70" s="167"/>
      <c r="BE70" s="167"/>
      <c r="BF70" s="167"/>
      <c r="BG70" s="167"/>
      <c r="BH70" s="167"/>
      <c r="BI70" s="168"/>
      <c r="BJ70" s="169"/>
      <c r="BK70" s="170"/>
      <c r="BL70" s="161"/>
      <c r="BM70" s="167"/>
      <c r="BN70" s="167"/>
      <c r="BO70" s="167"/>
      <c r="BP70" s="167"/>
      <c r="BQ70" s="167"/>
      <c r="BR70" s="167"/>
      <c r="BS70" s="168"/>
      <c r="BT70" s="169"/>
      <c r="BU70" s="171"/>
      <c r="BV70" s="161"/>
      <c r="BW70" s="167"/>
      <c r="BX70" s="167"/>
      <c r="BY70" s="167"/>
      <c r="BZ70" s="167"/>
      <c r="CA70" s="167"/>
      <c r="CB70" s="167"/>
      <c r="CC70" s="168"/>
      <c r="CD70" s="169"/>
      <c r="CE70" s="172">
        <v>15</v>
      </c>
      <c r="CF70" s="84">
        <f>(CE70+BU70+BK70+BA70+AQ70+AG70+W70)</f>
        <v>15</v>
      </c>
    </row>
    <row r="71" spans="1:256" s="31" customFormat="1" ht="16.5" customHeight="1" x14ac:dyDescent="0.2">
      <c r="A71" s="101"/>
      <c r="B71" s="177"/>
      <c r="C71" s="178"/>
      <c r="D71" s="178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  <c r="BI71" s="103"/>
      <c r="BJ71" s="103"/>
      <c r="BK71" s="103"/>
      <c r="BL71" s="103"/>
      <c r="BM71" s="103"/>
      <c r="BN71" s="103"/>
      <c r="BO71" s="103"/>
      <c r="BP71" s="103"/>
      <c r="BQ71" s="103"/>
      <c r="BR71" s="103"/>
      <c r="BS71" s="103"/>
      <c r="BT71" s="103"/>
      <c r="BU71" s="103"/>
      <c r="BV71" s="103"/>
      <c r="BW71" s="103"/>
      <c r="BX71" s="103"/>
      <c r="BY71" s="103"/>
      <c r="BZ71" s="103"/>
      <c r="CA71" s="103"/>
      <c r="CB71" s="103"/>
      <c r="CC71" s="103"/>
      <c r="CD71" s="103"/>
      <c r="CE71" s="103"/>
      <c r="CF71" s="104"/>
    </row>
    <row r="72" spans="1:256" s="31" customFormat="1" ht="22.5" customHeight="1" x14ac:dyDescent="0.2">
      <c r="A72" s="53" t="s">
        <v>82</v>
      </c>
      <c r="B72" s="124" t="s">
        <v>83</v>
      </c>
      <c r="C72" s="125"/>
      <c r="D72" s="125"/>
      <c r="E72" s="126">
        <f t="shared" ref="E72:U72" si="93">SUM(E73:E73)</f>
        <v>360</v>
      </c>
      <c r="F72" s="126">
        <f t="shared" si="93"/>
        <v>0</v>
      </c>
      <c r="G72" s="126">
        <f t="shared" si="93"/>
        <v>0</v>
      </c>
      <c r="H72" s="126">
        <f t="shared" si="93"/>
        <v>0</v>
      </c>
      <c r="I72" s="126">
        <f t="shared" si="93"/>
        <v>0</v>
      </c>
      <c r="J72" s="126">
        <f t="shared" si="93"/>
        <v>360</v>
      </c>
      <c r="K72" s="126">
        <f t="shared" si="93"/>
        <v>0</v>
      </c>
      <c r="L72" s="126">
        <f t="shared" si="93"/>
        <v>0</v>
      </c>
      <c r="M72" s="126">
        <f t="shared" si="93"/>
        <v>0</v>
      </c>
      <c r="N72" s="106">
        <f t="shared" si="93"/>
        <v>0</v>
      </c>
      <c r="O72" s="106">
        <f>SUM(O73:O73)</f>
        <v>0</v>
      </c>
      <c r="P72" s="106">
        <f t="shared" si="93"/>
        <v>0</v>
      </c>
      <c r="Q72" s="106">
        <f t="shared" si="93"/>
        <v>0</v>
      </c>
      <c r="R72" s="106">
        <f t="shared" si="93"/>
        <v>0</v>
      </c>
      <c r="S72" s="106">
        <f t="shared" si="93"/>
        <v>0</v>
      </c>
      <c r="T72" s="106">
        <f t="shared" si="93"/>
        <v>0</v>
      </c>
      <c r="U72" s="106">
        <f t="shared" si="93"/>
        <v>0</v>
      </c>
      <c r="V72" s="59">
        <f>COUNTIF(V73:V73,"E")</f>
        <v>0</v>
      </c>
      <c r="W72" s="59">
        <f t="shared" ref="W72:AE72" si="94">SUM(W73:W73)</f>
        <v>0</v>
      </c>
      <c r="X72" s="107">
        <f t="shared" si="94"/>
        <v>0</v>
      </c>
      <c r="Y72" s="107">
        <f t="shared" si="94"/>
        <v>0</v>
      </c>
      <c r="Z72" s="107">
        <f t="shared" si="94"/>
        <v>0</v>
      </c>
      <c r="AA72" s="107">
        <f t="shared" si="94"/>
        <v>0</v>
      </c>
      <c r="AB72" s="107">
        <f t="shared" si="94"/>
        <v>0</v>
      </c>
      <c r="AC72" s="107">
        <f t="shared" si="94"/>
        <v>0</v>
      </c>
      <c r="AD72" s="107">
        <f t="shared" si="94"/>
        <v>0</v>
      </c>
      <c r="AE72" s="107">
        <f t="shared" si="94"/>
        <v>0</v>
      </c>
      <c r="AF72" s="59">
        <f>COUNTIF(AF73:AF73,"E")</f>
        <v>0</v>
      </c>
      <c r="AG72" s="59">
        <f t="shared" ref="AG72:AO72" si="95">SUM(AG73:AG73)</f>
        <v>0</v>
      </c>
      <c r="AH72" s="107">
        <f t="shared" si="95"/>
        <v>0</v>
      </c>
      <c r="AI72" s="107">
        <f t="shared" si="95"/>
        <v>0</v>
      </c>
      <c r="AJ72" s="107">
        <f t="shared" si="95"/>
        <v>0</v>
      </c>
      <c r="AK72" s="107">
        <f t="shared" si="95"/>
        <v>0</v>
      </c>
      <c r="AL72" s="107">
        <f t="shared" si="95"/>
        <v>0</v>
      </c>
      <c r="AM72" s="107">
        <f t="shared" si="95"/>
        <v>0</v>
      </c>
      <c r="AN72" s="107">
        <f t="shared" si="95"/>
        <v>0</v>
      </c>
      <c r="AO72" s="107">
        <f t="shared" si="95"/>
        <v>0</v>
      </c>
      <c r="AP72" s="59">
        <f>COUNTIF(AP73:AP75,"E")</f>
        <v>0</v>
      </c>
      <c r="AQ72" s="59">
        <f t="shared" ref="AQ72:AY72" si="96">SUM(AQ73:AQ73)</f>
        <v>0</v>
      </c>
      <c r="AR72" s="107">
        <f t="shared" si="96"/>
        <v>0</v>
      </c>
      <c r="AS72" s="107">
        <f t="shared" si="96"/>
        <v>0</v>
      </c>
      <c r="AT72" s="107">
        <f t="shared" si="96"/>
        <v>0</v>
      </c>
      <c r="AU72" s="107">
        <f t="shared" si="96"/>
        <v>0</v>
      </c>
      <c r="AV72" s="107">
        <f t="shared" si="96"/>
        <v>0</v>
      </c>
      <c r="AW72" s="107">
        <f t="shared" si="96"/>
        <v>0</v>
      </c>
      <c r="AX72" s="107">
        <f t="shared" si="96"/>
        <v>0</v>
      </c>
      <c r="AY72" s="107">
        <f t="shared" si="96"/>
        <v>0</v>
      </c>
      <c r="AZ72" s="59">
        <f>COUNTIF(AZ73:AZ73,"E")</f>
        <v>0</v>
      </c>
      <c r="BA72" s="59">
        <f t="shared" ref="BA72:BI72" si="97">SUM(BA73:BA73)</f>
        <v>0</v>
      </c>
      <c r="BB72" s="107">
        <f t="shared" si="97"/>
        <v>0</v>
      </c>
      <c r="BC72" s="107">
        <f t="shared" si="97"/>
        <v>0</v>
      </c>
      <c r="BD72" s="107">
        <f t="shared" si="97"/>
        <v>0</v>
      </c>
      <c r="BE72" s="107">
        <f t="shared" si="97"/>
        <v>0</v>
      </c>
      <c r="BF72" s="107">
        <f t="shared" si="97"/>
        <v>0</v>
      </c>
      <c r="BG72" s="107">
        <f t="shared" si="97"/>
        <v>0</v>
      </c>
      <c r="BH72" s="107">
        <f t="shared" si="97"/>
        <v>0</v>
      </c>
      <c r="BI72" s="107">
        <f t="shared" si="97"/>
        <v>0</v>
      </c>
      <c r="BJ72" s="59">
        <f>COUNTIF(BJ73:BJ73,"E")</f>
        <v>0</v>
      </c>
      <c r="BK72" s="59">
        <f t="shared" ref="BK72:BS72" si="98">SUM(BK73:BK73)</f>
        <v>0</v>
      </c>
      <c r="BL72" s="107">
        <f t="shared" si="98"/>
        <v>0</v>
      </c>
      <c r="BM72" s="107">
        <f t="shared" si="98"/>
        <v>0</v>
      </c>
      <c r="BN72" s="107">
        <f t="shared" si="98"/>
        <v>0</v>
      </c>
      <c r="BO72" s="107">
        <f t="shared" si="98"/>
        <v>0</v>
      </c>
      <c r="BP72" s="107">
        <f t="shared" si="98"/>
        <v>360</v>
      </c>
      <c r="BQ72" s="107">
        <f t="shared" si="98"/>
        <v>0</v>
      </c>
      <c r="BR72" s="107">
        <f t="shared" si="98"/>
        <v>0</v>
      </c>
      <c r="BS72" s="107">
        <f t="shared" si="98"/>
        <v>0</v>
      </c>
      <c r="BT72" s="59">
        <f>COUNTIF(BT73:BT73,"E")</f>
        <v>0</v>
      </c>
      <c r="BU72" s="108">
        <f t="shared" ref="BU72:CC72" si="99">SUM(BU73:BU73)</f>
        <v>12</v>
      </c>
      <c r="BV72" s="107">
        <f t="shared" si="99"/>
        <v>0</v>
      </c>
      <c r="BW72" s="107">
        <f t="shared" si="99"/>
        <v>0</v>
      </c>
      <c r="BX72" s="107">
        <f t="shared" si="99"/>
        <v>0</v>
      </c>
      <c r="BY72" s="107">
        <f t="shared" si="99"/>
        <v>0</v>
      </c>
      <c r="BZ72" s="107">
        <f t="shared" si="99"/>
        <v>0</v>
      </c>
      <c r="CA72" s="107">
        <f t="shared" si="99"/>
        <v>0</v>
      </c>
      <c r="CB72" s="107">
        <f t="shared" si="99"/>
        <v>0</v>
      </c>
      <c r="CC72" s="107">
        <f t="shared" si="99"/>
        <v>0</v>
      </c>
      <c r="CD72" s="59">
        <f>COUNTIF(CD73:CD73,"E")</f>
        <v>0</v>
      </c>
      <c r="CE72" s="109">
        <f>SUM(CE73:CE73)</f>
        <v>0</v>
      </c>
      <c r="CF72" s="110">
        <f>SUM(CF73)</f>
        <v>12</v>
      </c>
    </row>
    <row r="73" spans="1:256" s="31" customFormat="1" ht="12.75" customHeight="1" x14ac:dyDescent="0.2">
      <c r="A73" s="146">
        <v>1</v>
      </c>
      <c r="B73" s="179" t="s">
        <v>84</v>
      </c>
      <c r="C73" s="180" t="s">
        <v>53</v>
      </c>
      <c r="D73" s="181" t="s">
        <v>36</v>
      </c>
      <c r="E73" s="165">
        <f>SUM(F73:M73)</f>
        <v>360</v>
      </c>
      <c r="F73" s="166">
        <f t="shared" ref="F73:M73" si="100">SUM(N73+X73+AH73+AR73+BB73+BL73+BV73)</f>
        <v>0</v>
      </c>
      <c r="G73" s="166">
        <f t="shared" si="100"/>
        <v>0</v>
      </c>
      <c r="H73" s="166">
        <f t="shared" si="100"/>
        <v>0</v>
      </c>
      <c r="I73" s="166">
        <f t="shared" si="100"/>
        <v>0</v>
      </c>
      <c r="J73" s="166">
        <f t="shared" si="100"/>
        <v>360</v>
      </c>
      <c r="K73" s="166">
        <f t="shared" si="100"/>
        <v>0</v>
      </c>
      <c r="L73" s="166">
        <f t="shared" si="100"/>
        <v>0</v>
      </c>
      <c r="M73" s="166">
        <f t="shared" si="100"/>
        <v>0</v>
      </c>
      <c r="N73" s="146"/>
      <c r="O73" s="147"/>
      <c r="P73" s="147"/>
      <c r="Q73" s="147"/>
      <c r="R73" s="147"/>
      <c r="S73" s="147"/>
      <c r="T73" s="147"/>
      <c r="U73" s="114"/>
      <c r="V73" s="148"/>
      <c r="W73" s="96"/>
      <c r="X73" s="146"/>
      <c r="Y73" s="147"/>
      <c r="Z73" s="147"/>
      <c r="AA73" s="147"/>
      <c r="AB73" s="147"/>
      <c r="AC73" s="147"/>
      <c r="AD73" s="147"/>
      <c r="AE73" s="114"/>
      <c r="AF73" s="148"/>
      <c r="AG73" s="96"/>
      <c r="AH73" s="146"/>
      <c r="AI73" s="147"/>
      <c r="AJ73" s="147"/>
      <c r="AK73" s="147"/>
      <c r="AL73" s="147"/>
      <c r="AM73" s="147"/>
      <c r="AN73" s="147"/>
      <c r="AO73" s="114"/>
      <c r="AP73" s="148"/>
      <c r="AQ73" s="96"/>
      <c r="AR73" s="146"/>
      <c r="AS73" s="147"/>
      <c r="AT73" s="147"/>
      <c r="AU73" s="147"/>
      <c r="AV73" s="147"/>
      <c r="AW73" s="147"/>
      <c r="AX73" s="147"/>
      <c r="AY73" s="114"/>
      <c r="AZ73" s="148"/>
      <c r="BA73" s="96"/>
      <c r="BB73" s="146"/>
      <c r="BC73" s="147"/>
      <c r="BD73" s="147"/>
      <c r="BE73" s="147"/>
      <c r="BF73" s="147"/>
      <c r="BG73" s="147"/>
      <c r="BH73" s="147"/>
      <c r="BI73" s="114"/>
      <c r="BJ73" s="148"/>
      <c r="BK73" s="96"/>
      <c r="BL73" s="146"/>
      <c r="BM73" s="147"/>
      <c r="BN73" s="147"/>
      <c r="BO73" s="147"/>
      <c r="BP73" s="147">
        <v>360</v>
      </c>
      <c r="BQ73" s="147"/>
      <c r="BR73" s="147"/>
      <c r="BS73" s="114"/>
      <c r="BT73" s="148"/>
      <c r="BU73" s="97">
        <v>12</v>
      </c>
      <c r="BV73" s="146"/>
      <c r="BW73" s="147"/>
      <c r="BX73" s="147"/>
      <c r="BY73" s="147"/>
      <c r="BZ73" s="147"/>
      <c r="CA73" s="147"/>
      <c r="CB73" s="147"/>
      <c r="CC73" s="114"/>
      <c r="CD73" s="148"/>
      <c r="CE73" s="122"/>
      <c r="CF73" s="84">
        <f>(CE73+BU73+BK73+BA73+AQ73+AG73+W73)</f>
        <v>12</v>
      </c>
    </row>
    <row r="74" spans="1:256" s="31" customFormat="1" ht="16.5" customHeight="1" x14ac:dyDescent="0.2">
      <c r="A74" s="182"/>
      <c r="B74" s="183"/>
      <c r="C74" s="184"/>
      <c r="D74" s="184"/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84"/>
      <c r="U74" s="184"/>
      <c r="V74" s="184"/>
      <c r="W74" s="184"/>
      <c r="X74" s="184"/>
      <c r="Y74" s="184"/>
      <c r="Z74" s="184"/>
      <c r="AA74" s="184"/>
      <c r="AB74" s="184"/>
      <c r="AC74" s="184"/>
      <c r="AD74" s="184"/>
      <c r="AE74" s="184"/>
      <c r="AF74" s="184"/>
      <c r="AG74" s="184"/>
      <c r="AH74" s="184"/>
      <c r="AI74" s="184"/>
      <c r="AJ74" s="184"/>
      <c r="AK74" s="184"/>
      <c r="AL74" s="184"/>
      <c r="AM74" s="184"/>
      <c r="AN74" s="184"/>
      <c r="AO74" s="184"/>
      <c r="AP74" s="184"/>
      <c r="AQ74" s="184"/>
      <c r="AR74" s="184"/>
      <c r="AS74" s="184"/>
      <c r="AT74" s="184"/>
      <c r="AU74" s="184"/>
      <c r="AV74" s="184"/>
      <c r="AW74" s="184"/>
      <c r="AX74" s="184"/>
      <c r="AY74" s="184"/>
      <c r="AZ74" s="184"/>
      <c r="BA74" s="184"/>
      <c r="BB74" s="184"/>
      <c r="BC74" s="184"/>
      <c r="BD74" s="184"/>
      <c r="BE74" s="184"/>
      <c r="BF74" s="184"/>
      <c r="BG74" s="184"/>
      <c r="BH74" s="184"/>
      <c r="BI74" s="184"/>
      <c r="BJ74" s="184"/>
      <c r="BK74" s="184"/>
      <c r="BL74" s="184"/>
      <c r="BM74" s="184"/>
      <c r="BN74" s="184"/>
      <c r="BO74" s="184"/>
      <c r="BP74" s="184"/>
      <c r="BQ74" s="184"/>
      <c r="BR74" s="184"/>
      <c r="BS74" s="184"/>
      <c r="BT74" s="184"/>
      <c r="BU74" s="184"/>
      <c r="BV74" s="184"/>
      <c r="BW74" s="184"/>
      <c r="BX74" s="184"/>
      <c r="BY74" s="184"/>
      <c r="BZ74" s="184"/>
      <c r="CA74" s="184"/>
      <c r="CB74" s="184"/>
      <c r="CC74" s="184"/>
      <c r="CD74" s="184"/>
      <c r="CE74" s="184"/>
      <c r="CF74" s="185"/>
    </row>
    <row r="75" spans="1:256" s="31" customFormat="1" ht="16.5" customHeight="1" x14ac:dyDescent="0.2">
      <c r="A75" s="186"/>
      <c r="B75" s="187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88"/>
    </row>
    <row r="76" spans="1:256" s="195" customFormat="1" ht="18" customHeight="1" x14ac:dyDescent="0.2">
      <c r="A76" s="191"/>
      <c r="B76" s="192" t="s">
        <v>101</v>
      </c>
      <c r="C76" s="193"/>
      <c r="D76" s="193"/>
      <c r="E76" s="194">
        <f>E28+E19+E11+E72+E68+E48</f>
        <v>2700</v>
      </c>
      <c r="F76" s="194">
        <f>F28+F19+F11+F72+F68+F48</f>
        <v>840</v>
      </c>
      <c r="G76" s="194">
        <f t="shared" ref="G76:BR76" si="101">G28+G19+G11+G72+G68+G48</f>
        <v>210</v>
      </c>
      <c r="H76" s="194">
        <f t="shared" si="101"/>
        <v>615</v>
      </c>
      <c r="I76" s="194">
        <f t="shared" si="101"/>
        <v>495</v>
      </c>
      <c r="J76" s="194">
        <f t="shared" si="101"/>
        <v>360</v>
      </c>
      <c r="K76" s="194">
        <f t="shared" si="101"/>
        <v>60</v>
      </c>
      <c r="L76" s="194">
        <f t="shared" si="101"/>
        <v>120</v>
      </c>
      <c r="M76" s="194">
        <f t="shared" si="101"/>
        <v>0</v>
      </c>
      <c r="N76" s="232">
        <f>N28+N19+N11+N72+N68+N48</f>
        <v>120</v>
      </c>
      <c r="O76" s="232">
        <f t="shared" si="101"/>
        <v>105</v>
      </c>
      <c r="P76" s="232">
        <f t="shared" si="101"/>
        <v>60</v>
      </c>
      <c r="Q76" s="232">
        <f t="shared" si="101"/>
        <v>0</v>
      </c>
      <c r="R76" s="232">
        <f t="shared" si="101"/>
        <v>0</v>
      </c>
      <c r="S76" s="232">
        <f t="shared" si="101"/>
        <v>0</v>
      </c>
      <c r="T76" s="232">
        <f t="shared" si="101"/>
        <v>30</v>
      </c>
      <c r="U76" s="232">
        <f t="shared" si="101"/>
        <v>0</v>
      </c>
      <c r="V76" s="232">
        <f t="shared" si="101"/>
        <v>4</v>
      </c>
      <c r="W76" s="232">
        <f t="shared" si="101"/>
        <v>30</v>
      </c>
      <c r="X76" s="232">
        <f t="shared" si="101"/>
        <v>150</v>
      </c>
      <c r="Y76" s="232">
        <f t="shared" si="101"/>
        <v>60</v>
      </c>
      <c r="Z76" s="232">
        <f t="shared" si="101"/>
        <v>105</v>
      </c>
      <c r="AA76" s="232">
        <f t="shared" si="101"/>
        <v>0</v>
      </c>
      <c r="AB76" s="232">
        <f t="shared" si="101"/>
        <v>0</v>
      </c>
      <c r="AC76" s="232">
        <f t="shared" si="101"/>
        <v>0</v>
      </c>
      <c r="AD76" s="232">
        <f t="shared" si="101"/>
        <v>30</v>
      </c>
      <c r="AE76" s="232">
        <f t="shared" si="101"/>
        <v>0</v>
      </c>
      <c r="AF76" s="232">
        <f t="shared" si="101"/>
        <v>4</v>
      </c>
      <c r="AG76" s="232">
        <f t="shared" si="101"/>
        <v>30</v>
      </c>
      <c r="AH76" s="232">
        <f t="shared" si="101"/>
        <v>165</v>
      </c>
      <c r="AI76" s="232">
        <f t="shared" si="101"/>
        <v>45</v>
      </c>
      <c r="AJ76" s="232">
        <f t="shared" si="101"/>
        <v>135</v>
      </c>
      <c r="AK76" s="232">
        <f t="shared" si="101"/>
        <v>0</v>
      </c>
      <c r="AL76" s="232">
        <f t="shared" si="101"/>
        <v>0</v>
      </c>
      <c r="AM76" s="232">
        <f t="shared" si="101"/>
        <v>0</v>
      </c>
      <c r="AN76" s="232">
        <f t="shared" si="101"/>
        <v>30</v>
      </c>
      <c r="AO76" s="232">
        <f t="shared" si="101"/>
        <v>0</v>
      </c>
      <c r="AP76" s="232">
        <f t="shared" si="101"/>
        <v>4</v>
      </c>
      <c r="AQ76" s="232">
        <f t="shared" si="101"/>
        <v>30</v>
      </c>
      <c r="AR76" s="232">
        <f t="shared" si="101"/>
        <v>150</v>
      </c>
      <c r="AS76" s="232">
        <f t="shared" si="101"/>
        <v>0</v>
      </c>
      <c r="AT76" s="232">
        <f t="shared" si="101"/>
        <v>180</v>
      </c>
      <c r="AU76" s="232">
        <f t="shared" si="101"/>
        <v>0</v>
      </c>
      <c r="AV76" s="232">
        <f t="shared" si="101"/>
        <v>0</v>
      </c>
      <c r="AW76" s="232">
        <f t="shared" si="101"/>
        <v>0</v>
      </c>
      <c r="AX76" s="232">
        <f t="shared" si="101"/>
        <v>30</v>
      </c>
      <c r="AY76" s="232">
        <f t="shared" si="101"/>
        <v>0</v>
      </c>
      <c r="AZ76" s="232">
        <f t="shared" si="101"/>
        <v>4</v>
      </c>
      <c r="BA76" s="232">
        <f t="shared" si="101"/>
        <v>30</v>
      </c>
      <c r="BB76" s="232">
        <f t="shared" si="101"/>
        <v>120</v>
      </c>
      <c r="BC76" s="232">
        <f t="shared" si="101"/>
        <v>0</v>
      </c>
      <c r="BD76" s="232">
        <f t="shared" si="101"/>
        <v>120</v>
      </c>
      <c r="BE76" s="232">
        <f t="shared" si="101"/>
        <v>150</v>
      </c>
      <c r="BF76" s="232">
        <f t="shared" si="101"/>
        <v>0</v>
      </c>
      <c r="BG76" s="232">
        <f t="shared" si="101"/>
        <v>0</v>
      </c>
      <c r="BH76" s="232">
        <f t="shared" si="101"/>
        <v>0</v>
      </c>
      <c r="BI76" s="232">
        <f t="shared" si="101"/>
        <v>0</v>
      </c>
      <c r="BJ76" s="232">
        <f t="shared" si="101"/>
        <v>3</v>
      </c>
      <c r="BK76" s="232">
        <f t="shared" si="101"/>
        <v>30</v>
      </c>
      <c r="BL76" s="232">
        <f t="shared" si="101"/>
        <v>90</v>
      </c>
      <c r="BM76" s="232">
        <f t="shared" si="101"/>
        <v>0</v>
      </c>
      <c r="BN76" s="232">
        <f t="shared" si="101"/>
        <v>15</v>
      </c>
      <c r="BO76" s="232">
        <f t="shared" si="101"/>
        <v>210</v>
      </c>
      <c r="BP76" s="232">
        <f t="shared" si="101"/>
        <v>360</v>
      </c>
      <c r="BQ76" s="232">
        <f t="shared" si="101"/>
        <v>15</v>
      </c>
      <c r="BR76" s="232">
        <f t="shared" si="101"/>
        <v>0</v>
      </c>
      <c r="BS76" s="232">
        <f t="shared" ref="BS76:CF76" si="102">BS28+BS19+BS11+BS72+BS68+BS48</f>
        <v>0</v>
      </c>
      <c r="BT76" s="232">
        <f t="shared" si="102"/>
        <v>2</v>
      </c>
      <c r="BU76" s="232">
        <f t="shared" si="102"/>
        <v>35</v>
      </c>
      <c r="BV76" s="232">
        <f t="shared" si="102"/>
        <v>45</v>
      </c>
      <c r="BW76" s="232">
        <f t="shared" si="102"/>
        <v>0</v>
      </c>
      <c r="BX76" s="232">
        <f t="shared" si="102"/>
        <v>0</v>
      </c>
      <c r="BY76" s="232">
        <f t="shared" si="102"/>
        <v>135</v>
      </c>
      <c r="BZ76" s="232">
        <f t="shared" si="102"/>
        <v>0</v>
      </c>
      <c r="CA76" s="232">
        <f t="shared" si="102"/>
        <v>45</v>
      </c>
      <c r="CB76" s="232">
        <f t="shared" si="102"/>
        <v>0</v>
      </c>
      <c r="CC76" s="232">
        <f t="shared" si="102"/>
        <v>0</v>
      </c>
      <c r="CD76" s="232">
        <f t="shared" si="102"/>
        <v>1</v>
      </c>
      <c r="CE76" s="232">
        <f t="shared" si="102"/>
        <v>30</v>
      </c>
      <c r="CF76" s="194">
        <f t="shared" si="102"/>
        <v>215</v>
      </c>
      <c r="IP76" s="196"/>
      <c r="IQ76" s="196"/>
      <c r="IR76" s="196"/>
      <c r="IS76" s="196"/>
      <c r="IT76" s="196"/>
      <c r="IU76" s="196"/>
      <c r="IV76" s="196"/>
    </row>
    <row r="77" spans="1:256" s="31" customFormat="1" ht="14.25" customHeight="1" x14ac:dyDescent="0.2">
      <c r="A77" s="186"/>
      <c r="B77" s="187"/>
      <c r="C77" s="1"/>
      <c r="D77" s="1"/>
      <c r="E77" s="197"/>
      <c r="F77" s="198"/>
      <c r="G77" s="198"/>
      <c r="H77" s="198"/>
      <c r="I77" s="198"/>
      <c r="J77" s="198"/>
      <c r="K77" s="198"/>
      <c r="L77" s="199" t="s">
        <v>85</v>
      </c>
      <c r="M77" s="200"/>
      <c r="N77" s="237">
        <f>N76+O76+P76+Q76+R76+S76+T76+U76</f>
        <v>315</v>
      </c>
      <c r="O77" s="237"/>
      <c r="P77" s="237"/>
      <c r="Q77" s="237"/>
      <c r="R77" s="237"/>
      <c r="S77" s="237"/>
      <c r="T77" s="237"/>
      <c r="U77" s="237"/>
      <c r="V77" s="201"/>
      <c r="W77" s="202"/>
      <c r="X77" s="237">
        <f>X76+Y76+Z76+AA76+AB76+AC76+AD76+AE76</f>
        <v>345</v>
      </c>
      <c r="Y77" s="237"/>
      <c r="Z77" s="237"/>
      <c r="AA77" s="237"/>
      <c r="AB77" s="237"/>
      <c r="AC77" s="237"/>
      <c r="AD77" s="237"/>
      <c r="AE77" s="237"/>
      <c r="AF77" s="201"/>
      <c r="AG77" s="202"/>
      <c r="AH77" s="237">
        <f>AH76+AI76+AJ76+AK76+AL76+AM76+AN76+AO76</f>
        <v>375</v>
      </c>
      <c r="AI77" s="237"/>
      <c r="AJ77" s="237"/>
      <c r="AK77" s="237"/>
      <c r="AL77" s="237"/>
      <c r="AM77" s="237"/>
      <c r="AN77" s="237"/>
      <c r="AO77" s="237"/>
      <c r="AP77" s="201"/>
      <c r="AQ77" s="202"/>
      <c r="AR77" s="237">
        <f>AR76+AS76+AT76+AU76+AV76+AW76+AX76+AY76</f>
        <v>360</v>
      </c>
      <c r="AS77" s="237"/>
      <c r="AT77" s="237"/>
      <c r="AU77" s="237"/>
      <c r="AV77" s="237"/>
      <c r="AW77" s="237"/>
      <c r="AX77" s="237"/>
      <c r="AY77" s="237"/>
      <c r="AZ77" s="201"/>
      <c r="BA77" s="203"/>
      <c r="BB77" s="237">
        <f>BB76+BC76+BD76+BE76+BF76+BG76+BH76+BI76</f>
        <v>390</v>
      </c>
      <c r="BC77" s="237"/>
      <c r="BD77" s="237"/>
      <c r="BE77" s="237"/>
      <c r="BF77" s="237"/>
      <c r="BG77" s="237"/>
      <c r="BH77" s="237"/>
      <c r="BI77" s="237"/>
      <c r="BJ77" s="204"/>
      <c r="BK77" s="203"/>
      <c r="BL77" s="237">
        <f>BL76+BM76+BN76+BO76+BP76+BQ76+BR76+BS76</f>
        <v>690</v>
      </c>
      <c r="BM77" s="237"/>
      <c r="BN77" s="237"/>
      <c r="BO77" s="237"/>
      <c r="BP77" s="237"/>
      <c r="BQ77" s="237"/>
      <c r="BR77" s="237"/>
      <c r="BS77" s="237"/>
      <c r="BT77" s="205"/>
      <c r="BU77" s="184"/>
      <c r="BV77" s="237">
        <f>BV76+BW76+BX76+BY76+BZ76+CA76+CB76+CC76</f>
        <v>225</v>
      </c>
      <c r="BW77" s="237"/>
      <c r="BX77" s="237"/>
      <c r="BY77" s="237"/>
      <c r="BZ77" s="237"/>
      <c r="CA77" s="237"/>
      <c r="CB77" s="237"/>
      <c r="CC77" s="237"/>
      <c r="CD77" s="205"/>
      <c r="CE77" s="1"/>
      <c r="CF77" s="185"/>
      <c r="IP77" s="206"/>
      <c r="IQ77" s="206"/>
      <c r="IR77" s="206"/>
      <c r="IS77" s="206"/>
      <c r="IT77" s="206"/>
      <c r="IU77" s="206"/>
      <c r="IV77" s="206"/>
    </row>
    <row r="78" spans="1:256" s="31" customFormat="1" ht="16.5" customHeight="1" x14ac:dyDescent="0.2">
      <c r="A78" s="186"/>
      <c r="B78" s="187"/>
      <c r="C78" s="1"/>
      <c r="D78" s="1"/>
      <c r="E78" s="103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89"/>
      <c r="AG78" s="1"/>
      <c r="AH78" s="1"/>
      <c r="AI78" s="1"/>
      <c r="AJ78" s="1"/>
      <c r="AK78" s="1"/>
      <c r="AL78" s="1"/>
      <c r="AM78" s="1"/>
      <c r="AN78" s="1"/>
      <c r="AO78" s="1"/>
      <c r="AP78" s="189"/>
      <c r="AQ78" s="1"/>
      <c r="AR78" s="1"/>
      <c r="AS78" s="1"/>
      <c r="AT78" s="1"/>
      <c r="AU78" s="1"/>
      <c r="AV78" s="1"/>
      <c r="AW78" s="1"/>
      <c r="AX78" s="1"/>
      <c r="AY78" s="1"/>
      <c r="AZ78" s="189"/>
      <c r="BA78" s="1"/>
      <c r="BB78" s="1"/>
      <c r="BC78" s="1"/>
      <c r="BD78" s="1"/>
      <c r="BE78" s="1"/>
      <c r="BF78" s="1"/>
      <c r="BG78" s="1"/>
      <c r="BH78" s="1"/>
      <c r="BI78" s="1"/>
      <c r="BJ78" s="189"/>
      <c r="BK78" s="1"/>
      <c r="BL78" s="1"/>
      <c r="BM78" s="1"/>
      <c r="BN78" s="1"/>
      <c r="BO78" s="1"/>
      <c r="BP78" s="1"/>
      <c r="BQ78" s="1"/>
      <c r="BR78" s="1"/>
      <c r="BS78" s="1"/>
      <c r="BT78" s="189"/>
      <c r="BU78" s="189"/>
      <c r="BV78" s="1"/>
      <c r="BW78" s="1"/>
      <c r="BX78" s="1"/>
      <c r="BY78" s="1"/>
      <c r="BZ78" s="1"/>
      <c r="CA78" s="1"/>
      <c r="CB78" s="1"/>
      <c r="CC78" s="1"/>
      <c r="CD78" s="189"/>
      <c r="CE78" s="1"/>
      <c r="CF78" s="190"/>
    </row>
    <row r="79" spans="1:256" s="187" customFormat="1" ht="11.25" customHeight="1" x14ac:dyDescent="0.2">
      <c r="B79" s="236" t="s">
        <v>105</v>
      </c>
      <c r="C79" s="1"/>
      <c r="D79" s="1"/>
      <c r="F79" s="208"/>
      <c r="G79" s="208"/>
      <c r="N79" s="206"/>
      <c r="R79" s="209"/>
      <c r="S79" s="209"/>
      <c r="T79" s="210"/>
      <c r="U79" s="210"/>
      <c r="V79" s="210"/>
      <c r="W79" s="209"/>
      <c r="X79" s="209"/>
      <c r="Y79" s="209"/>
      <c r="Z79" s="209"/>
      <c r="AA79" s="209"/>
      <c r="AB79" s="209"/>
      <c r="AC79" s="209"/>
      <c r="AD79" s="209"/>
      <c r="AE79" s="209"/>
      <c r="AF79" s="209"/>
      <c r="AG79" s="209"/>
      <c r="AH79" s="209"/>
      <c r="AI79" s="209"/>
      <c r="AJ79" s="209"/>
      <c r="AK79" s="209"/>
      <c r="AL79" s="209"/>
      <c r="AM79" s="209"/>
      <c r="AN79" s="209"/>
      <c r="AO79" s="209"/>
      <c r="AP79" s="209"/>
      <c r="BU79" s="205"/>
      <c r="CE79" s="205"/>
    </row>
    <row r="80" spans="1:256" s="187" customFormat="1" ht="11.25" customHeight="1" x14ac:dyDescent="0.2">
      <c r="A80" s="211"/>
      <c r="B80" s="212"/>
      <c r="C80" s="207"/>
      <c r="D80" s="207"/>
      <c r="F80" s="208"/>
      <c r="G80" s="208"/>
      <c r="N80" s="206"/>
      <c r="O80" s="208" t="s">
        <v>86</v>
      </c>
      <c r="P80" s="209"/>
      <c r="Q80" s="209"/>
      <c r="R80" s="209"/>
      <c r="S80" s="209"/>
      <c r="T80" s="210"/>
      <c r="U80" s="210"/>
      <c r="V80" s="210"/>
      <c r="W80" s="209"/>
      <c r="X80" s="209"/>
      <c r="Y80" s="209"/>
      <c r="Z80" s="209"/>
      <c r="AA80" s="209"/>
      <c r="AB80" s="209"/>
      <c r="AC80" s="209"/>
      <c r="AD80" s="209"/>
      <c r="AE80" s="209"/>
      <c r="AF80" s="209"/>
      <c r="AG80" s="209"/>
      <c r="AH80" s="209"/>
      <c r="AI80" s="209"/>
      <c r="AJ80" s="209"/>
      <c r="AK80" s="209"/>
      <c r="AL80" s="209"/>
      <c r="AM80" s="209"/>
      <c r="AN80" s="209"/>
      <c r="AO80" s="209"/>
      <c r="AP80" s="209"/>
      <c r="BU80" s="205"/>
      <c r="CE80" s="205"/>
    </row>
    <row r="81" spans="1:83" s="187" customFormat="1" ht="11.25" customHeight="1" x14ac:dyDescent="0.2">
      <c r="A81" s="211"/>
      <c r="B81" s="212"/>
      <c r="C81" s="207"/>
      <c r="D81" s="207"/>
      <c r="F81" s="208"/>
      <c r="G81" s="208"/>
      <c r="N81" s="206"/>
      <c r="O81" s="208"/>
      <c r="P81" s="209"/>
      <c r="Q81" s="209"/>
      <c r="R81" s="209"/>
      <c r="S81" s="209"/>
      <c r="T81" s="210"/>
      <c r="U81" s="210"/>
      <c r="V81" s="210"/>
      <c r="W81" s="209"/>
      <c r="X81" s="209"/>
      <c r="Y81" s="209"/>
      <c r="Z81" s="209"/>
      <c r="AA81" s="209"/>
      <c r="AB81" s="209"/>
      <c r="AC81" s="209"/>
      <c r="AD81" s="209"/>
      <c r="AE81" s="209"/>
      <c r="AF81" s="209"/>
      <c r="AG81" s="209"/>
      <c r="AH81" s="209"/>
      <c r="AI81" s="209"/>
      <c r="AJ81" s="209"/>
      <c r="AK81" s="209"/>
      <c r="AL81" s="209"/>
      <c r="AM81" s="209"/>
      <c r="AN81" s="209"/>
      <c r="AO81" s="209"/>
      <c r="AP81" s="209"/>
      <c r="BU81" s="205"/>
      <c r="CE81" s="205"/>
    </row>
    <row r="82" spans="1:83" s="187" customFormat="1" ht="13.5" customHeight="1" x14ac:dyDescent="0.2">
      <c r="A82" s="211"/>
      <c r="B82" s="213"/>
      <c r="C82" s="214"/>
      <c r="D82" s="1"/>
      <c r="E82" s="215" t="s">
        <v>26</v>
      </c>
      <c r="F82" s="216" t="s">
        <v>87</v>
      </c>
      <c r="G82" s="217"/>
      <c r="H82" s="218"/>
      <c r="I82" s="217"/>
      <c r="J82" s="217"/>
      <c r="K82" s="219"/>
      <c r="L82" s="219"/>
      <c r="M82" s="219"/>
      <c r="N82" s="219"/>
      <c r="O82" s="219"/>
      <c r="P82" s="220"/>
      <c r="Q82" s="209"/>
      <c r="R82" s="209"/>
      <c r="S82" s="209"/>
      <c r="T82" s="209"/>
      <c r="U82" s="209"/>
      <c r="V82" s="210"/>
      <c r="W82" s="209"/>
      <c r="X82" s="209"/>
      <c r="Y82" s="209"/>
      <c r="Z82" s="209"/>
      <c r="AA82" s="209"/>
      <c r="AB82" s="209"/>
      <c r="AC82" s="209"/>
      <c r="AD82" s="209"/>
      <c r="AE82" s="209"/>
      <c r="AF82" s="209"/>
      <c r="AG82" s="209"/>
      <c r="AH82" s="209"/>
      <c r="AI82" s="209"/>
      <c r="AJ82" s="209"/>
      <c r="AK82" s="209"/>
      <c r="AL82" s="209"/>
      <c r="AM82" s="209"/>
      <c r="AN82" s="209"/>
      <c r="AO82" s="209"/>
      <c r="AP82" s="209"/>
      <c r="BU82" s="205"/>
      <c r="CE82" s="205"/>
    </row>
    <row r="83" spans="1:83" s="187" customFormat="1" ht="13.5" customHeight="1" x14ac:dyDescent="0.2">
      <c r="A83" s="211"/>
      <c r="B83" s="213"/>
      <c r="C83" s="214"/>
      <c r="D83" s="1"/>
      <c r="E83" s="215" t="s">
        <v>17</v>
      </c>
      <c r="F83" s="216" t="s">
        <v>88</v>
      </c>
      <c r="G83" s="217"/>
      <c r="H83" s="218"/>
      <c r="I83" s="217"/>
      <c r="J83" s="217"/>
      <c r="K83" s="219"/>
      <c r="L83" s="219"/>
      <c r="M83" s="219"/>
      <c r="N83" s="219"/>
      <c r="O83" s="219"/>
      <c r="P83" s="220"/>
      <c r="Q83" s="209"/>
      <c r="R83" s="209"/>
      <c r="S83" s="209"/>
      <c r="T83" s="209"/>
      <c r="U83" s="209"/>
      <c r="V83" s="209"/>
      <c r="W83" s="209"/>
      <c r="X83" s="209"/>
      <c r="Y83" s="209"/>
      <c r="Z83" s="209"/>
      <c r="AA83" s="209"/>
      <c r="AB83" s="209"/>
      <c r="AC83" s="209"/>
      <c r="AD83" s="209"/>
      <c r="AE83" s="209"/>
      <c r="AF83" s="209"/>
      <c r="AG83" s="209"/>
      <c r="AH83" s="209"/>
      <c r="AI83" s="209"/>
      <c r="AJ83" s="209"/>
      <c r="AK83" s="209"/>
      <c r="AL83" s="209"/>
      <c r="AM83" s="209"/>
      <c r="AN83" s="209"/>
      <c r="AO83" s="209"/>
      <c r="AP83" s="209"/>
      <c r="BL83" s="208"/>
      <c r="BM83" s="208"/>
      <c r="BN83" s="208"/>
      <c r="BO83" s="208"/>
      <c r="BP83" s="208"/>
      <c r="BQ83" s="208"/>
      <c r="BR83" s="208"/>
      <c r="BS83" s="208"/>
      <c r="BT83" s="208"/>
      <c r="BU83" s="208"/>
      <c r="BV83" s="208"/>
      <c r="BW83" s="221"/>
      <c r="BX83" s="201"/>
      <c r="BY83" s="201"/>
      <c r="BZ83" s="201"/>
      <c r="CA83" s="201"/>
      <c r="CB83" s="201"/>
      <c r="CC83" s="201"/>
      <c r="CD83" s="205"/>
      <c r="CE83" s="205"/>
    </row>
    <row r="84" spans="1:83" s="187" customFormat="1" ht="12" customHeight="1" x14ac:dyDescent="0.2">
      <c r="A84" s="211"/>
      <c r="C84" s="1"/>
      <c r="D84" s="1"/>
      <c r="V84" s="209"/>
      <c r="W84" s="209"/>
      <c r="X84" s="209"/>
      <c r="Y84" s="209"/>
      <c r="Z84" s="209"/>
      <c r="AA84" s="209"/>
      <c r="AB84" s="209"/>
      <c r="AC84" s="209"/>
      <c r="AD84" s="209"/>
      <c r="AE84" s="209"/>
      <c r="AF84" s="209"/>
      <c r="AG84" s="209"/>
      <c r="AH84" s="209"/>
      <c r="AI84" s="209"/>
      <c r="AJ84" s="209"/>
      <c r="AK84" s="209"/>
      <c r="AL84" s="209"/>
      <c r="AM84" s="209"/>
      <c r="AN84" s="209"/>
      <c r="AO84" s="209"/>
      <c r="AP84" s="209"/>
      <c r="BM84" s="222" t="s">
        <v>89</v>
      </c>
      <c r="BN84" s="201"/>
      <c r="BO84" s="201"/>
      <c r="BP84" s="201"/>
      <c r="BQ84" s="201"/>
      <c r="BS84" s="201"/>
      <c r="BT84" s="201"/>
      <c r="BU84" s="205"/>
      <c r="BW84" s="222"/>
      <c r="BY84" s="201"/>
      <c r="BZ84" s="201"/>
      <c r="CA84" s="201"/>
      <c r="CB84" s="201"/>
      <c r="CC84" s="201"/>
      <c r="CD84" s="205"/>
      <c r="CE84" s="205"/>
    </row>
    <row r="85" spans="1:83" s="187" customFormat="1" ht="6.6" customHeight="1" x14ac:dyDescent="0.2">
      <c r="A85" s="211"/>
      <c r="C85" s="1"/>
      <c r="D85" s="1"/>
      <c r="E85" s="207"/>
      <c r="F85" s="202"/>
      <c r="G85" s="212"/>
      <c r="H85" s="202"/>
      <c r="I85" s="202"/>
      <c r="J85" s="219"/>
      <c r="K85" s="219"/>
      <c r="L85" s="219"/>
      <c r="M85" s="219"/>
      <c r="N85" s="219"/>
      <c r="O85" s="220"/>
      <c r="P85" s="209"/>
      <c r="Q85" s="209"/>
      <c r="R85" s="209"/>
      <c r="S85" s="209"/>
      <c r="T85" s="209"/>
      <c r="U85" s="209"/>
      <c r="V85" s="209"/>
      <c r="W85" s="209"/>
      <c r="X85" s="209"/>
      <c r="Y85" s="209"/>
      <c r="Z85" s="209"/>
      <c r="AA85" s="209"/>
      <c r="AB85" s="209"/>
      <c r="AC85" s="209"/>
      <c r="AD85" s="209"/>
      <c r="AE85" s="209"/>
      <c r="AF85" s="209"/>
      <c r="AG85" s="209"/>
      <c r="AH85" s="209"/>
      <c r="AI85" s="209"/>
      <c r="AJ85" s="209"/>
      <c r="AK85" s="209"/>
      <c r="AL85" s="209"/>
      <c r="AM85" s="209"/>
      <c r="AN85" s="209"/>
      <c r="AO85" s="209"/>
      <c r="AP85" s="209"/>
      <c r="AQ85" s="223"/>
      <c r="AR85" s="208"/>
      <c r="AS85" s="208"/>
      <c r="AT85" s="223" t="s">
        <v>90</v>
      </c>
      <c r="AU85" s="223"/>
      <c r="AV85" s="223"/>
      <c r="AW85" s="223"/>
      <c r="AX85" s="223"/>
      <c r="AY85" s="223"/>
      <c r="AZ85" s="223"/>
      <c r="BA85" s="223"/>
      <c r="BB85" s="223"/>
      <c r="BC85" s="205"/>
      <c r="BD85" s="205"/>
      <c r="BE85" s="205"/>
      <c r="BF85" s="205"/>
      <c r="BG85" s="205"/>
      <c r="BH85" s="218"/>
      <c r="BI85" s="218"/>
      <c r="BJ85" s="208"/>
      <c r="BK85" s="208"/>
      <c r="BL85" s="208"/>
      <c r="BM85" s="208"/>
      <c r="BN85" s="205"/>
      <c r="BO85" s="205"/>
      <c r="BP85" s="205"/>
      <c r="BQ85" s="208"/>
      <c r="BR85" s="208"/>
      <c r="BS85" s="208"/>
      <c r="BT85" s="208"/>
      <c r="BU85" s="205"/>
      <c r="BW85" s="224"/>
      <c r="BX85" s="201"/>
      <c r="BY85" s="201"/>
      <c r="BZ85" s="201"/>
      <c r="CA85" s="208"/>
      <c r="CB85" s="208"/>
      <c r="CC85" s="208"/>
      <c r="CD85" s="208"/>
      <c r="CE85" s="205"/>
    </row>
    <row r="86" spans="1:83" s="187" customFormat="1" ht="12" customHeight="1" x14ac:dyDescent="0.2">
      <c r="A86" s="211"/>
      <c r="C86" s="1"/>
      <c r="D86" s="1"/>
      <c r="F86" s="202"/>
      <c r="G86" s="212"/>
      <c r="H86" s="202"/>
      <c r="I86" s="202"/>
      <c r="J86" s="219"/>
      <c r="K86" s="219"/>
      <c r="L86" s="219"/>
      <c r="M86" s="219"/>
      <c r="N86" s="219"/>
      <c r="O86" s="220"/>
      <c r="P86" s="209"/>
      <c r="Q86" s="209"/>
      <c r="R86" s="209"/>
      <c r="S86" s="209"/>
      <c r="T86" s="209"/>
      <c r="U86" s="209"/>
      <c r="V86" s="209"/>
      <c r="W86" s="209"/>
      <c r="X86" s="209"/>
      <c r="Y86" s="209"/>
      <c r="Z86" s="209"/>
      <c r="AA86" s="209"/>
      <c r="AB86" s="209"/>
      <c r="AC86" s="209"/>
      <c r="AD86" s="209"/>
      <c r="AE86" s="209"/>
      <c r="AF86" s="209"/>
      <c r="AG86" s="209"/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8"/>
      <c r="AS86" s="208"/>
      <c r="AT86" s="223" t="s">
        <v>91</v>
      </c>
      <c r="AU86" s="223"/>
      <c r="AV86" s="223"/>
      <c r="AW86" s="223"/>
      <c r="AX86" s="223"/>
      <c r="AY86" s="223"/>
      <c r="AZ86" s="223"/>
      <c r="BA86" s="223"/>
      <c r="BB86" s="223"/>
      <c r="BC86" s="205"/>
      <c r="BD86" s="205"/>
      <c r="BE86" s="205"/>
      <c r="BF86" s="205"/>
      <c r="BG86" s="205"/>
      <c r="BH86" s="205"/>
      <c r="BI86" s="205"/>
      <c r="BJ86" s="205"/>
      <c r="BK86" s="205"/>
      <c r="BL86" s="205"/>
      <c r="BM86" s="224"/>
      <c r="BN86" s="201"/>
      <c r="BO86" s="201"/>
      <c r="BP86" s="201"/>
      <c r="BQ86" s="219"/>
      <c r="BR86" s="201"/>
      <c r="BS86" s="201"/>
      <c r="BT86" s="201"/>
      <c r="BU86" s="205"/>
      <c r="BV86" s="205"/>
      <c r="BW86" s="224"/>
      <c r="BX86" s="201"/>
      <c r="BY86" s="201"/>
      <c r="BZ86" s="201"/>
      <c r="CA86" s="219"/>
      <c r="CB86" s="201"/>
      <c r="CC86" s="201"/>
      <c r="CD86" s="201"/>
      <c r="CE86" s="205"/>
    </row>
    <row r="87" spans="1:83" ht="16.5" customHeight="1" x14ac:dyDescent="0.2"/>
    <row r="88" spans="1:83" ht="16.5" customHeight="1" x14ac:dyDescent="0.2"/>
    <row r="89" spans="1:83" ht="15.75" customHeight="1" x14ac:dyDescent="0.2"/>
  </sheetData>
  <sheetProtection selectLockedCells="1" selectUnlockedCells="1"/>
  <mergeCells count="25">
    <mergeCell ref="BO2:CB4"/>
    <mergeCell ref="E8:M8"/>
    <mergeCell ref="A9:A10"/>
    <mergeCell ref="B9:B10"/>
    <mergeCell ref="F9:M9"/>
    <mergeCell ref="N9:W9"/>
    <mergeCell ref="X9:AG9"/>
    <mergeCell ref="AH9:AQ9"/>
    <mergeCell ref="AR9:BA9"/>
    <mergeCell ref="BB9:BK9"/>
    <mergeCell ref="BL9:BU9"/>
    <mergeCell ref="BV9:CE9"/>
    <mergeCell ref="B49:B50"/>
    <mergeCell ref="B51:B53"/>
    <mergeCell ref="B54:B55"/>
    <mergeCell ref="BB77:BI77"/>
    <mergeCell ref="B56:B58"/>
    <mergeCell ref="BL77:BS77"/>
    <mergeCell ref="BV77:CC77"/>
    <mergeCell ref="B59:B60"/>
    <mergeCell ref="B61:B63"/>
    <mergeCell ref="N77:U77"/>
    <mergeCell ref="X77:AE77"/>
    <mergeCell ref="AH77:AO77"/>
    <mergeCell ref="AR77:AY77"/>
  </mergeCells>
  <printOptions horizontalCentered="1"/>
  <pageMargins left="0.35972222222222222" right="0.12986111111111112" top="0.5" bottom="0.2298611111111111" header="0.51180555555555551" footer="0.51180555555555551"/>
  <pageSetup paperSize="8" scale="63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zoomScale="175" zoomScaleNormal="175" workbookViewId="0">
      <selection activeCell="C17" sqref="C17"/>
    </sheetView>
  </sheetViews>
  <sheetFormatPr defaultRowHeight="12.75" x14ac:dyDescent="0.2"/>
  <cols>
    <col min="2" max="2" width="16.85546875" customWidth="1"/>
    <col min="3" max="3" width="13.28515625" customWidth="1"/>
    <col min="4" max="4" width="13.5703125" customWidth="1"/>
    <col min="5" max="5" width="11.140625" customWidth="1"/>
    <col min="6" max="6" width="11.7109375" customWidth="1"/>
  </cols>
  <sheetData>
    <row r="1" spans="1:7" x14ac:dyDescent="0.2">
      <c r="A1" s="250" t="s">
        <v>92</v>
      </c>
      <c r="B1" s="250"/>
      <c r="C1" s="250"/>
      <c r="D1" s="250"/>
      <c r="E1" s="250"/>
      <c r="F1" s="250"/>
    </row>
    <row r="3" spans="1:7" x14ac:dyDescent="0.2">
      <c r="C3" s="225">
        <f ca="1">SUMIF('PLAN STUDIÓW'!D12:E73,"=*",'PLAN STUDIÓW'!E12:E73)</f>
        <v>1020</v>
      </c>
      <c r="D3" s="226">
        <f ca="1">C3*100/'PLAN STUDIÓW'!E76</f>
        <v>37.777777777777779</v>
      </c>
      <c r="E3" s="225">
        <f ca="1">SUMIF('PLAN STUDIÓW'!D12:E73,"=*",'PLAN STUDIÓW'!CF12:CF73)</f>
        <v>76</v>
      </c>
      <c r="F3" s="226">
        <f ca="1">E3*100/'PLAN STUDIÓW'!CF76</f>
        <v>35.348837209302324</v>
      </c>
    </row>
    <row r="4" spans="1:7" ht="12.75" customHeight="1" x14ac:dyDescent="0.2">
      <c r="A4" s="251"/>
      <c r="B4" s="251"/>
      <c r="C4" s="252" t="s">
        <v>93</v>
      </c>
      <c r="D4" s="252"/>
      <c r="E4" s="251" t="s">
        <v>28</v>
      </c>
      <c r="F4" s="251"/>
    </row>
    <row r="5" spans="1:7" x14ac:dyDescent="0.2">
      <c r="A5" s="251"/>
      <c r="B5" s="251"/>
      <c r="C5" s="228" t="s">
        <v>94</v>
      </c>
      <c r="D5" s="228" t="s">
        <v>95</v>
      </c>
      <c r="E5" s="228" t="s">
        <v>94</v>
      </c>
      <c r="F5" s="228" t="s">
        <v>95</v>
      </c>
    </row>
    <row r="6" spans="1:7" ht="12.75" customHeight="1" x14ac:dyDescent="0.2">
      <c r="A6" s="254" t="s">
        <v>96</v>
      </c>
      <c r="B6" s="254"/>
      <c r="C6" s="227">
        <f ca="1">C3</f>
        <v>1020</v>
      </c>
      <c r="D6" s="229">
        <f ca="1">D3</f>
        <v>37.777777777777779</v>
      </c>
      <c r="E6" s="227">
        <f ca="1">E3</f>
        <v>76</v>
      </c>
      <c r="F6" s="226">
        <f ca="1">F3</f>
        <v>35.348837209302324</v>
      </c>
    </row>
    <row r="9" spans="1:7" x14ac:dyDescent="0.2">
      <c r="A9" s="250" t="s">
        <v>97</v>
      </c>
      <c r="B9" s="250"/>
      <c r="C9" s="250"/>
      <c r="D9" s="250"/>
      <c r="E9" s="250"/>
      <c r="F9" s="250"/>
    </row>
    <row r="11" spans="1:7" x14ac:dyDescent="0.2">
      <c r="C11" s="225">
        <f ca="1">SUMIF('PLAN STUDIÓW'!C12:E73,"=&amp;",'PLAN STUDIÓW'!E12:E73)</f>
        <v>1575</v>
      </c>
      <c r="D11" s="226">
        <f ca="1">C11*100/'PLAN STUDIÓW'!E76</f>
        <v>58.333333333333336</v>
      </c>
      <c r="E11" s="225">
        <f ca="1">SUMIF('PLAN STUDIÓW'!C12:E73,"=&amp;",'PLAN STUDIÓW'!CF12:CF73)</f>
        <v>125</v>
      </c>
      <c r="F11" s="226">
        <f ca="1">E11*100/'PLAN STUDIÓW'!CF76</f>
        <v>58.139534883720927</v>
      </c>
      <c r="G11" s="230"/>
    </row>
    <row r="12" spans="1:7" ht="12.75" customHeight="1" x14ac:dyDescent="0.2">
      <c r="A12" s="251"/>
      <c r="B12" s="251"/>
      <c r="C12" s="252" t="s">
        <v>93</v>
      </c>
      <c r="D12" s="252"/>
      <c r="E12" s="251" t="s">
        <v>28</v>
      </c>
      <c r="F12" s="251"/>
      <c r="G12" s="230"/>
    </row>
    <row r="13" spans="1:7" x14ac:dyDescent="0.2">
      <c r="A13" s="251"/>
      <c r="B13" s="251"/>
      <c r="C13" s="228" t="s">
        <v>94</v>
      </c>
      <c r="D13" s="228" t="s">
        <v>95</v>
      </c>
      <c r="E13" s="228" t="s">
        <v>94</v>
      </c>
      <c r="F13" s="228" t="s">
        <v>95</v>
      </c>
      <c r="G13" s="230"/>
    </row>
    <row r="14" spans="1:7" ht="24" customHeight="1" x14ac:dyDescent="0.2">
      <c r="A14" s="253" t="s">
        <v>98</v>
      </c>
      <c r="B14" s="253"/>
      <c r="C14" s="231">
        <f ca="1">C11</f>
        <v>1575</v>
      </c>
      <c r="D14" s="233">
        <f t="shared" ref="D14:F14" ca="1" si="0">D11</f>
        <v>58.333333333333336</v>
      </c>
      <c r="E14" s="231">
        <f t="shared" ca="1" si="0"/>
        <v>125</v>
      </c>
      <c r="F14" s="233">
        <f t="shared" ca="1" si="0"/>
        <v>58.139534883720927</v>
      </c>
      <c r="G14" s="230"/>
    </row>
    <row r="15" spans="1:7" x14ac:dyDescent="0.2">
      <c r="G15" s="230"/>
    </row>
  </sheetData>
  <sheetProtection selectLockedCells="1" selectUnlockedCells="1"/>
  <mergeCells count="10">
    <mergeCell ref="A1:F1"/>
    <mergeCell ref="A4:B5"/>
    <mergeCell ref="C4:D4"/>
    <mergeCell ref="E4:F4"/>
    <mergeCell ref="A6:B6"/>
    <mergeCell ref="A9:F9"/>
    <mergeCell ref="A12:B13"/>
    <mergeCell ref="C12:D12"/>
    <mergeCell ref="E12:F12"/>
    <mergeCell ref="A14:B14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PLAN STUDIÓW</vt:lpstr>
      <vt:lpstr>WYB+PPZ</vt:lpstr>
      <vt:lpstr>'PLAN STUDIÓW'!Obszar_wydruku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</dc:creator>
  <cp:lastModifiedBy>machajj</cp:lastModifiedBy>
  <cp:lastPrinted>2018-06-07T12:03:10Z</cp:lastPrinted>
  <dcterms:created xsi:type="dcterms:W3CDTF">2017-05-07T17:49:05Z</dcterms:created>
  <dcterms:modified xsi:type="dcterms:W3CDTF">2018-10-09T12:00:28Z</dcterms:modified>
</cp:coreProperties>
</file>