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tabRatio="446" activeTab="0"/>
  </bookViews>
  <sheets>
    <sheet name="PLAN STUDIÓW" sheetId="1" r:id="rId1"/>
  </sheets>
  <definedNames>
    <definedName name="_xlnm.Print_Area" localSheetId="0">'PLAN STUDIÓW'!$A$1:$CE$75</definedName>
  </definedNames>
  <calcPr fullCalcOnLoad="1"/>
</workbook>
</file>

<file path=xl/sharedStrings.xml><?xml version="1.0" encoding="utf-8"?>
<sst xmlns="http://schemas.openxmlformats.org/spreadsheetml/2006/main" count="228" uniqueCount="91">
  <si>
    <t>Ogólnie liczba godzin</t>
  </si>
  <si>
    <t>L.p.</t>
  </si>
  <si>
    <t>sem  I</t>
  </si>
  <si>
    <t>sem  II</t>
  </si>
  <si>
    <t>sem  III</t>
  </si>
  <si>
    <t>sem  IV</t>
  </si>
  <si>
    <t>sem  V</t>
  </si>
  <si>
    <t>sem  VI</t>
  </si>
  <si>
    <t>Ć</t>
  </si>
  <si>
    <t>W</t>
  </si>
  <si>
    <t>ECTS</t>
  </si>
  <si>
    <t>z tego</t>
  </si>
  <si>
    <t>Liczba godzin zajęć w semestrach</t>
  </si>
  <si>
    <t>Liczba godzin w semestrze</t>
  </si>
  <si>
    <t>A.</t>
  </si>
  <si>
    <t>B.</t>
  </si>
  <si>
    <t>C.</t>
  </si>
  <si>
    <t>E-Zoc-Zal</t>
  </si>
  <si>
    <t>Lektorat</t>
  </si>
  <si>
    <t xml:space="preserve"> </t>
  </si>
  <si>
    <t>Państwowa Wyższa Szkoła Techniczno-Ekonomiczna</t>
  </si>
  <si>
    <t>im. ks. Bronisława Markiewicza w Jarosławiu</t>
  </si>
  <si>
    <t>seminarium</t>
  </si>
  <si>
    <t>ZP</t>
  </si>
  <si>
    <t>PZ</t>
  </si>
  <si>
    <t>inne*</t>
  </si>
  <si>
    <t>Lab</t>
  </si>
  <si>
    <t>D.</t>
  </si>
  <si>
    <t>PRAKTYKA ZAWODOWA</t>
  </si>
  <si>
    <t>Praktyka w zakładzie pracy</t>
  </si>
  <si>
    <t>sem  VII</t>
  </si>
  <si>
    <t>Seminarium dyplomowe</t>
  </si>
  <si>
    <t>Praca dyplomowa</t>
  </si>
  <si>
    <t>E.</t>
  </si>
  <si>
    <t>F.</t>
  </si>
  <si>
    <t xml:space="preserve">                                                                         </t>
  </si>
  <si>
    <t>SUMA ECTS</t>
  </si>
  <si>
    <t>ZAJĘCIA  SPECJALISTYCZNE</t>
  </si>
  <si>
    <t>ZAJĘCIA DYPLOMUJĄCE</t>
  </si>
  <si>
    <t xml:space="preserve">Suma </t>
  </si>
  <si>
    <t>ZAJĘCIA  KSZTAŁCENIA KIERUNKOWEGO</t>
  </si>
  <si>
    <t>ZAJĘCIA  KSZTAŁCENIA  PODSTAWOWEGO</t>
  </si>
  <si>
    <t>ZAJĘCIA KSZTAŁCENIA 
OGÓLNEGO</t>
  </si>
  <si>
    <t xml:space="preserve">Harmonogram realizacji programu studiów </t>
  </si>
  <si>
    <t>Kierunek: …………………………………………………………………..</t>
  </si>
  <si>
    <t xml:space="preserve">Poziom studiów - profil studiów - forma studiów: </t>
  </si>
  <si>
    <t>Język obcy specjalistyczny</t>
  </si>
  <si>
    <t>zal</t>
  </si>
  <si>
    <t>Negocjacje i mediacje</t>
  </si>
  <si>
    <t>Aktywność rekreacyjna i usprawnienie fizyczne</t>
  </si>
  <si>
    <t>Postępowanie administracyjne</t>
  </si>
  <si>
    <t>Procedura sądowo-administracyjna</t>
  </si>
  <si>
    <t xml:space="preserve">Struktura administracji rządowej </t>
  </si>
  <si>
    <t>Postępowanie egzekucyjne w administracji</t>
  </si>
  <si>
    <t>Nauka o politykach publicznych</t>
  </si>
  <si>
    <t>Kontrola konstytucyjności i legalności prawa</t>
  </si>
  <si>
    <t>Ekonomia sektora publicznego</t>
  </si>
  <si>
    <t>Zarządzanie instytucjami publicznymi</t>
  </si>
  <si>
    <t>Tworzenie aktów legislacji wewnętrznej w administracji</t>
  </si>
  <si>
    <t>Stanowienie aktów prawa miejscowego</t>
  </si>
  <si>
    <t>Elementy prawa cywilnego i umowy w administracji</t>
  </si>
  <si>
    <t>Dostęp do informacji publicznej w administracji</t>
  </si>
  <si>
    <t>E</t>
  </si>
  <si>
    <t>Organy państwowe w ustroju konstytucyjnym RP</t>
  </si>
  <si>
    <t xml:space="preserve">Prawo administracyjne </t>
  </si>
  <si>
    <t>Prawo bankowe/ Prawo ubezpieczeń społecznych</t>
  </si>
  <si>
    <t>Zarządzanie strategiczne w administracji publicznej / Zarządzanie zasobami ludzkimi w administracji</t>
  </si>
  <si>
    <t>Pracownicy samorządowi/Organizacja polskiej służby cywilnej</t>
  </si>
  <si>
    <t>Prawoznawstwo</t>
  </si>
  <si>
    <t>Wstęp do współczesnych systemów politycznych wybranych państw</t>
  </si>
  <si>
    <t>System kontroli administracji publicznej / Kontrola finansowa i skarbowa w administracji publicznej</t>
  </si>
  <si>
    <t>Administarcyjnoprawny status osób fizycznych</t>
  </si>
  <si>
    <t>PP</t>
  </si>
  <si>
    <t>PWYB</t>
  </si>
  <si>
    <t>*</t>
  </si>
  <si>
    <t>Język angielski/Język niemiecki</t>
  </si>
  <si>
    <t>&amp;</t>
  </si>
  <si>
    <t>studia drugiego stopnia, profil praktyczny, stacjonarne</t>
  </si>
  <si>
    <t xml:space="preserve">Elementy prawa pracy  </t>
  </si>
  <si>
    <t>Etyka urzędnicza w administracji / Kodeksy zawodowe służb publicznych</t>
  </si>
  <si>
    <t>Socjologia migracji i procesy ludnościowe/ Komunikacja i zarządzanie w środowisku wielokulturowym</t>
  </si>
  <si>
    <t>Konstytucyjne i pozakonstytucyjne aspekty tworzenia prawa / Teoretyczne aspekty tworzenia prawa</t>
  </si>
  <si>
    <t>Problemy stosowania i wykładni prawa administracyjnego</t>
  </si>
  <si>
    <t>Gospodarowanie mieniem komunalnym / Prawo gospodarki komunalnej</t>
  </si>
  <si>
    <t>Samorząd terytorialny w Polsce</t>
  </si>
  <si>
    <t>Nazwa zajęć</t>
  </si>
  <si>
    <t xml:space="preserve">Administracja </t>
  </si>
  <si>
    <t>Socjologia i antropologia konsumpcji ^</t>
  </si>
  <si>
    <t>Zarządzanie projektami w jednostkach samorządu terytorialnego/Marketing gmin i regionów^</t>
  </si>
  <si>
    <t>Marketing ^</t>
  </si>
  <si>
    <t>^ zajęcia realizowane w języku polskim i angielskim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</si>
</sst>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61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5"/>
      <name val="Arial CE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9F9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EFA6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4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32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32" borderId="24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2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0" fontId="1" fillId="32" borderId="25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32" borderId="32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3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textRotation="90"/>
    </xf>
    <xf numFmtId="0" fontId="17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8" fillId="4" borderId="33" xfId="0" applyFont="1" applyFill="1" applyBorder="1" applyAlignment="1">
      <alignment horizontal="center" vertical="center" textRotation="90"/>
    </xf>
    <xf numFmtId="0" fontId="7" fillId="4" borderId="40" xfId="0" applyFont="1" applyFill="1" applyBorder="1" applyAlignment="1">
      <alignment horizontal="center" vertical="center" textRotation="90"/>
    </xf>
    <xf numFmtId="0" fontId="16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0" fontId="7" fillId="32" borderId="43" xfId="0" applyFont="1" applyFill="1" applyBorder="1" applyAlignment="1">
      <alignment horizontal="center" vertical="center"/>
    </xf>
    <xf numFmtId="0" fontId="7" fillId="32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7" fillId="32" borderId="48" xfId="0" applyFont="1" applyFill="1" applyBorder="1" applyAlignment="1">
      <alignment horizontal="left" vertical="center" wrapText="1"/>
    </xf>
    <xf numFmtId="0" fontId="7" fillId="32" borderId="2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0" fontId="2" fillId="32" borderId="5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" fillId="32" borderId="4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0" fillId="0" borderId="12" xfId="52" applyFont="1" applyFill="1" applyBorder="1" applyAlignment="1">
      <alignment horizontal="left" vertical="center"/>
      <protection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left" vertical="center" wrapText="1"/>
    </xf>
    <xf numFmtId="0" fontId="4" fillId="32" borderId="2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/>
    </xf>
    <xf numFmtId="0" fontId="2" fillId="0" borderId="53" xfId="0" applyFont="1" applyBorder="1" applyAlignment="1">
      <alignment horizontal="left" vertical="center"/>
    </xf>
    <xf numFmtId="0" fontId="7" fillId="35" borderId="60" xfId="0" applyFont="1" applyFill="1" applyBorder="1" applyAlignment="1">
      <alignment horizontal="center"/>
    </xf>
    <xf numFmtId="0" fontId="7" fillId="35" borderId="61" xfId="0" applyFont="1" applyFill="1" applyBorder="1" applyAlignment="1">
      <alignment/>
    </xf>
    <xf numFmtId="0" fontId="10" fillId="35" borderId="62" xfId="0" applyFont="1" applyFill="1" applyBorder="1" applyAlignment="1">
      <alignment horizontal="center"/>
    </xf>
    <xf numFmtId="0" fontId="14" fillId="35" borderId="63" xfId="0" applyFont="1" applyFill="1" applyBorder="1" applyAlignment="1">
      <alignment horizontal="center"/>
    </xf>
    <xf numFmtId="0" fontId="7" fillId="35" borderId="64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1" fontId="7" fillId="35" borderId="32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1" fillId="36" borderId="2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Border="1" applyAlignment="1">
      <alignment/>
    </xf>
    <xf numFmtId="0" fontId="7" fillId="4" borderId="65" xfId="0" applyFont="1" applyFill="1" applyBorder="1" applyAlignment="1">
      <alignment horizontal="center" vertical="center" textRotation="90"/>
    </xf>
    <xf numFmtId="0" fontId="7" fillId="4" borderId="66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67" xfId="0" applyFont="1" applyFill="1" applyBorder="1" applyAlignment="1">
      <alignment horizontal="center"/>
    </xf>
    <xf numFmtId="0" fontId="7" fillId="37" borderId="68" xfId="0" applyFont="1" applyFill="1" applyBorder="1" applyAlignment="1">
      <alignment horizontal="center" vertical="center" textRotation="90" wrapText="1"/>
    </xf>
    <xf numFmtId="0" fontId="5" fillId="4" borderId="69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/>
    </xf>
    <xf numFmtId="0" fontId="7" fillId="37" borderId="71" xfId="0" applyFont="1" applyFill="1" applyBorder="1" applyAlignment="1">
      <alignment horizontal="center" vertical="center"/>
    </xf>
    <xf numFmtId="0" fontId="5" fillId="37" borderId="67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37" borderId="67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/>
    </xf>
    <xf numFmtId="1" fontId="7" fillId="35" borderId="66" xfId="0" applyNumberFormat="1" applyFont="1" applyFill="1" applyBorder="1" applyAlignment="1">
      <alignment horizontal="center"/>
    </xf>
    <xf numFmtId="1" fontId="7" fillId="37" borderId="72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20" xfId="0" applyFont="1" applyFill="1" applyBorder="1" applyAlignment="1">
      <alignment/>
    </xf>
    <xf numFmtId="0" fontId="22" fillId="0" borderId="3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textRotation="90"/>
    </xf>
    <xf numFmtId="0" fontId="7" fillId="4" borderId="33" xfId="0" applyFont="1" applyFill="1" applyBorder="1" applyAlignment="1">
      <alignment horizontal="center" vertical="center" textRotation="90"/>
    </xf>
    <xf numFmtId="0" fontId="23" fillId="4" borderId="53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38" borderId="48" xfId="52" applyFont="1" applyFill="1" applyBorder="1" applyAlignment="1">
      <alignment horizontal="left" vertical="center"/>
      <protection/>
    </xf>
    <xf numFmtId="0" fontId="2" fillId="0" borderId="48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48" xfId="0" applyFont="1" applyBorder="1" applyAlignment="1">
      <alignment horizontal="left" vertical="center"/>
    </xf>
    <xf numFmtId="0" fontId="7" fillId="35" borderId="0" xfId="0" applyFont="1" applyFill="1" applyBorder="1" applyAlignment="1">
      <alignment/>
    </xf>
    <xf numFmtId="0" fontId="7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left"/>
    </xf>
    <xf numFmtId="0" fontId="0" fillId="38" borderId="75" xfId="52" applyFont="1" applyFill="1" applyBorder="1" applyAlignment="1">
      <alignment horizontal="left" vertical="center"/>
      <protection/>
    </xf>
    <xf numFmtId="0" fontId="0" fillId="38" borderId="25" xfId="52" applyFont="1" applyFill="1" applyBorder="1" applyAlignment="1">
      <alignment horizontal="left" vertical="center" wrapText="1"/>
      <protection/>
    </xf>
    <xf numFmtId="0" fontId="0" fillId="38" borderId="25" xfId="52" applyFont="1" applyFill="1" applyBorder="1" applyAlignment="1">
      <alignment horizontal="left" vertical="center" wrapText="1"/>
      <protection/>
    </xf>
    <xf numFmtId="0" fontId="0" fillId="38" borderId="25" xfId="52" applyFont="1" applyFill="1" applyBorder="1" applyAlignment="1">
      <alignment horizontal="left" vertical="center"/>
      <protection/>
    </xf>
    <xf numFmtId="0" fontId="0" fillId="0" borderId="25" xfId="52" applyBorder="1" applyAlignment="1">
      <alignment vertical="center"/>
      <protection/>
    </xf>
    <xf numFmtId="0" fontId="0" fillId="38" borderId="25" xfId="52" applyFont="1" applyFill="1" applyBorder="1" applyAlignment="1">
      <alignment vertical="center" wrapText="1"/>
      <protection/>
    </xf>
    <xf numFmtId="0" fontId="0" fillId="0" borderId="25" xfId="52" applyFont="1" applyBorder="1" applyAlignment="1">
      <alignment vertical="center" wrapText="1"/>
      <protection/>
    </xf>
    <xf numFmtId="0" fontId="0" fillId="38" borderId="50" xfId="52" applyFont="1" applyFill="1" applyBorder="1" applyAlignment="1">
      <alignment horizontal="left" vertical="center" wrapText="1"/>
      <protection/>
    </xf>
    <xf numFmtId="0" fontId="0" fillId="0" borderId="75" xfId="52" applyFont="1" applyBorder="1" applyAlignment="1">
      <alignment horizontal="centerContinuous" vertical="distributed" wrapText="1"/>
      <protection/>
    </xf>
    <xf numFmtId="0" fontId="0" fillId="0" borderId="25" xfId="52" applyFont="1" applyBorder="1" applyAlignment="1">
      <alignment horizontal="left" vertical="center"/>
      <protection/>
    </xf>
    <xf numFmtId="0" fontId="0" fillId="38" borderId="25" xfId="52" applyFont="1" applyFill="1" applyBorder="1" applyAlignment="1">
      <alignment horizontal="left" vertical="center" wrapText="1"/>
      <protection/>
    </xf>
    <xf numFmtId="0" fontId="0" fillId="38" borderId="25" xfId="52" applyFont="1" applyFill="1" applyBorder="1" applyAlignment="1">
      <alignment horizontal="left" vertical="center"/>
      <protection/>
    </xf>
    <xf numFmtId="0" fontId="0" fillId="39" borderId="25" xfId="52" applyFont="1" applyFill="1" applyBorder="1" applyAlignment="1">
      <alignment horizontal="left" wrapText="1"/>
      <protection/>
    </xf>
    <xf numFmtId="0" fontId="0" fillId="0" borderId="25" xfId="52" applyFont="1" applyBorder="1" applyAlignment="1">
      <alignment horizontal="left" vertical="center" wrapText="1"/>
      <protection/>
    </xf>
    <xf numFmtId="0" fontId="0" fillId="39" borderId="25" xfId="52" applyFont="1" applyFill="1" applyBorder="1" applyAlignment="1">
      <alignment horizontal="left" wrapText="1"/>
      <protection/>
    </xf>
    <xf numFmtId="0" fontId="0" fillId="38" borderId="25" xfId="52" applyFont="1" applyFill="1" applyBorder="1" applyAlignment="1">
      <alignment horizontal="left" wrapText="1"/>
      <protection/>
    </xf>
    <xf numFmtId="0" fontId="0" fillId="39" borderId="25" xfId="52" applyFont="1" applyFill="1" applyBorder="1" applyAlignment="1">
      <alignment horizontal="left" wrapText="1"/>
      <protection/>
    </xf>
    <xf numFmtId="0" fontId="0" fillId="39" borderId="25" xfId="52" applyFont="1" applyFill="1" applyBorder="1" applyAlignment="1">
      <alignment wrapText="1"/>
      <protection/>
    </xf>
    <xf numFmtId="0" fontId="0" fillId="39" borderId="25" xfId="52" applyFont="1" applyFill="1" applyBorder="1" applyAlignment="1">
      <alignment wrapText="1"/>
      <protection/>
    </xf>
    <xf numFmtId="0" fontId="0" fillId="38" borderId="25" xfId="52" applyFont="1" applyFill="1" applyBorder="1" applyAlignment="1">
      <alignment horizontal="left" vertical="center" wrapText="1"/>
      <protection/>
    </xf>
    <xf numFmtId="0" fontId="0" fillId="38" borderId="25" xfId="52" applyFont="1" applyFill="1" applyBorder="1" applyAlignment="1">
      <alignment horizontal="left" vertical="center"/>
      <protection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24" fillId="0" borderId="22" xfId="52" applyFont="1" applyBorder="1" applyAlignment="1">
      <alignment vertical="center"/>
      <protection/>
    </xf>
    <xf numFmtId="0" fontId="24" fillId="38" borderId="23" xfId="52" applyFont="1" applyFill="1" applyBorder="1" applyAlignment="1">
      <alignment vertical="center" wrapText="1"/>
      <protection/>
    </xf>
    <xf numFmtId="0" fontId="24" fillId="0" borderId="23" xfId="52" applyFont="1" applyBorder="1" applyAlignment="1">
      <alignment vertical="center" wrapText="1"/>
      <protection/>
    </xf>
    <xf numFmtId="0" fontId="24" fillId="38" borderId="23" xfId="52" applyFont="1" applyFill="1" applyBorder="1" applyAlignment="1">
      <alignment horizontal="left" vertical="center" wrapText="1"/>
      <protection/>
    </xf>
    <xf numFmtId="0" fontId="24" fillId="0" borderId="76" xfId="52" applyFont="1" applyBorder="1" applyAlignment="1">
      <alignment horizontal="left" wrapText="1"/>
      <protection/>
    </xf>
    <xf numFmtId="0" fontId="24" fillId="0" borderId="23" xfId="52" applyFont="1" applyBorder="1" applyAlignment="1">
      <alignment horizontal="left" wrapText="1"/>
      <protection/>
    </xf>
    <xf numFmtId="0" fontId="24" fillId="38" borderId="22" xfId="52" applyFont="1" applyFill="1" applyBorder="1" applyAlignment="1">
      <alignment horizontal="left" vertical="center"/>
      <protection/>
    </xf>
    <xf numFmtId="0" fontId="24" fillId="38" borderId="76" xfId="52" applyFont="1" applyFill="1" applyBorder="1" applyAlignment="1">
      <alignment wrapText="1"/>
      <protection/>
    </xf>
    <xf numFmtId="0" fontId="24" fillId="38" borderId="77" xfId="52" applyFont="1" applyFill="1" applyBorder="1" applyAlignment="1">
      <alignment horizontal="left" vertical="center" wrapText="1"/>
      <protection/>
    </xf>
    <xf numFmtId="0" fontId="24" fillId="38" borderId="78" xfId="52" applyFont="1" applyFill="1" applyBorder="1" applyAlignment="1">
      <alignment horizontal="left" vertical="center" wrapText="1"/>
      <protection/>
    </xf>
    <xf numFmtId="0" fontId="24" fillId="38" borderId="23" xfId="52" applyFont="1" applyFill="1" applyBorder="1" applyAlignment="1">
      <alignment horizontal="left" vertical="center"/>
      <protection/>
    </xf>
    <xf numFmtId="0" fontId="24" fillId="38" borderId="23" xfId="52" applyFont="1" applyFill="1" applyBorder="1" applyAlignment="1">
      <alignment wrapText="1"/>
      <protection/>
    </xf>
    <xf numFmtId="0" fontId="4" fillId="32" borderId="26" xfId="0" applyFont="1" applyFill="1" applyBorder="1" applyAlignment="1">
      <alignment horizontal="left" vertical="center" wrapText="1"/>
    </xf>
    <xf numFmtId="0" fontId="4" fillId="32" borderId="48" xfId="0" applyFont="1" applyFill="1" applyBorder="1" applyAlignment="1">
      <alignment horizontal="left" vertical="center" wrapText="1"/>
    </xf>
    <xf numFmtId="0" fontId="24" fillId="39" borderId="22" xfId="52" applyFont="1" applyFill="1" applyBorder="1" applyAlignment="1">
      <alignment horizontal="left" wrapText="1"/>
      <protection/>
    </xf>
    <xf numFmtId="0" fontId="24" fillId="39" borderId="78" xfId="52" applyFont="1" applyFill="1" applyBorder="1" applyAlignment="1">
      <alignment horizontal="left" wrapText="1"/>
      <protection/>
    </xf>
    <xf numFmtId="0" fontId="24" fillId="0" borderId="23" xfId="52" applyFont="1" applyBorder="1" applyAlignment="1">
      <alignment horizontal="left" vertical="center" wrapText="1"/>
      <protection/>
    </xf>
    <xf numFmtId="0" fontId="24" fillId="39" borderId="23" xfId="52" applyFont="1" applyFill="1" applyBorder="1" applyAlignment="1">
      <alignment horizontal="left" wrapText="1"/>
      <protection/>
    </xf>
    <xf numFmtId="0" fontId="24" fillId="38" borderId="23" xfId="52" applyFont="1" applyFill="1" applyBorder="1" applyAlignment="1">
      <alignment horizontal="left" wrapText="1"/>
      <protection/>
    </xf>
    <xf numFmtId="0" fontId="24" fillId="39" borderId="77" xfId="52" applyFont="1" applyFill="1" applyBorder="1" applyAlignment="1">
      <alignment horizontal="left" wrapText="1"/>
      <protection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7" fillId="0" borderId="8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40" borderId="12" xfId="0" applyFont="1" applyFill="1" applyBorder="1" applyAlignment="1">
      <alignment horizontal="center"/>
    </xf>
    <xf numFmtId="0" fontId="7" fillId="40" borderId="8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7" fillId="40" borderId="85" xfId="0" applyFont="1" applyFill="1" applyBorder="1" applyAlignment="1">
      <alignment horizontal="center"/>
    </xf>
    <xf numFmtId="0" fontId="7" fillId="35" borderId="69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8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86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N79"/>
  <sheetViews>
    <sheetView showGridLines="0" tabSelected="1" zoomScale="88" zoomScaleNormal="88" zoomScalePageLayoutView="80" workbookViewId="0" topLeftCell="A46">
      <selection activeCell="H53" sqref="H53"/>
    </sheetView>
  </sheetViews>
  <sheetFormatPr defaultColWidth="9.125" defaultRowHeight="12.75"/>
  <cols>
    <col min="1" max="1" width="3.375" style="13" customWidth="1"/>
    <col min="2" max="2" width="33.625" style="23" customWidth="1"/>
    <col min="3" max="3" width="2.875" style="23" customWidth="1"/>
    <col min="4" max="4" width="5.125" style="23" bestFit="1" customWidth="1"/>
    <col min="5" max="5" width="6.50390625" style="24" customWidth="1"/>
    <col min="6" max="9" width="4.50390625" style="24" customWidth="1"/>
    <col min="10" max="11" width="4.375" style="24" customWidth="1"/>
    <col min="12" max="12" width="4.125" style="24" customWidth="1"/>
    <col min="13" max="14" width="4.00390625" style="6" bestFit="1" customWidth="1"/>
    <col min="15" max="20" width="3.375" style="6" customWidth="1"/>
    <col min="21" max="21" width="2.50390625" style="6" customWidth="1"/>
    <col min="22" max="22" width="3.00390625" style="6" customWidth="1"/>
    <col min="23" max="23" width="4.00390625" style="6" bestFit="1" customWidth="1"/>
    <col min="24" max="30" width="3.375" style="6" customWidth="1"/>
    <col min="31" max="31" width="2.50390625" style="6" customWidth="1"/>
    <col min="32" max="32" width="3.00390625" style="6" customWidth="1"/>
    <col min="33" max="33" width="4.00390625" style="6" bestFit="1" customWidth="1"/>
    <col min="34" max="34" width="3.50390625" style="6" bestFit="1" customWidth="1"/>
    <col min="35" max="35" width="4.00390625" style="6" bestFit="1" customWidth="1"/>
    <col min="36" max="40" width="3.375" style="6" customWidth="1"/>
    <col min="41" max="41" width="2.50390625" style="6" customWidth="1"/>
    <col min="42" max="42" width="3.125" style="6" customWidth="1"/>
    <col min="43" max="50" width="3.375" style="6" customWidth="1"/>
    <col min="51" max="51" width="3.50390625" style="6" customWidth="1"/>
    <col min="52" max="52" width="3.125" style="6" customWidth="1"/>
    <col min="53" max="60" width="3.375" style="6" customWidth="1"/>
    <col min="61" max="61" width="2.50390625" style="6" customWidth="1"/>
    <col min="62" max="62" width="3.50390625" style="6" customWidth="1"/>
    <col min="63" max="71" width="3.375" style="6" customWidth="1"/>
    <col min="72" max="72" width="3.50390625" style="6" customWidth="1"/>
    <col min="73" max="81" width="3.375" style="6" customWidth="1"/>
    <col min="82" max="82" width="3.50390625" style="6" customWidth="1"/>
    <col min="83" max="83" width="4.375" style="6" customWidth="1"/>
    <col min="84" max="16384" width="9.125" style="6" customWidth="1"/>
  </cols>
  <sheetData>
    <row r="1" spans="1:82" ht="27.75">
      <c r="A1" s="81" t="s">
        <v>20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O1" s="5"/>
      <c r="P1" s="5"/>
      <c r="Q1" s="5"/>
      <c r="R1" s="164" t="s">
        <v>43</v>
      </c>
      <c r="S1" s="5"/>
      <c r="T1" s="5"/>
      <c r="U1" s="5"/>
      <c r="V1" s="5"/>
      <c r="W1" s="4"/>
      <c r="X1" s="4"/>
      <c r="Y1" s="4"/>
      <c r="Z1" s="5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</row>
    <row r="2" spans="1:82" ht="18" customHeight="1">
      <c r="A2" s="82" t="s">
        <v>21</v>
      </c>
      <c r="B2" s="5"/>
      <c r="C2" s="5"/>
      <c r="D2" s="5"/>
      <c r="E2" s="3"/>
      <c r="F2" s="7"/>
      <c r="G2" s="7"/>
      <c r="H2" s="3"/>
      <c r="I2" s="3"/>
      <c r="J2" s="3"/>
      <c r="K2" s="3"/>
      <c r="L2" s="3"/>
      <c r="M2" s="4"/>
      <c r="N2" s="4"/>
      <c r="R2" s="4"/>
      <c r="S2" s="147" t="s">
        <v>44</v>
      </c>
      <c r="T2" s="4"/>
      <c r="U2" s="4"/>
      <c r="V2" s="4"/>
      <c r="W2" s="200" t="s">
        <v>86</v>
      </c>
      <c r="X2" s="81"/>
      <c r="Y2" s="81"/>
      <c r="Z2" s="200"/>
      <c r="AA2" s="200"/>
      <c r="AB2" s="9"/>
      <c r="AC2" s="4"/>
      <c r="AD2" s="4"/>
      <c r="AE2" s="4"/>
      <c r="AF2" s="4"/>
      <c r="AG2" s="4"/>
      <c r="AH2" s="4"/>
      <c r="AI2" s="4"/>
      <c r="AJ2" s="4"/>
      <c r="AK2" s="4"/>
      <c r="AL2" s="4"/>
      <c r="AN2" s="4"/>
      <c r="AO2" s="4"/>
      <c r="AP2" s="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ht="21.75" customHeight="1">
      <c r="A3" s="32"/>
      <c r="B3" s="81"/>
      <c r="F3" s="7"/>
      <c r="G3" s="7"/>
      <c r="H3" s="3"/>
      <c r="I3" s="3"/>
      <c r="J3" s="3"/>
      <c r="K3" s="3"/>
      <c r="L3" s="3"/>
      <c r="M3" s="4"/>
      <c r="N3" s="4"/>
      <c r="R3" s="4"/>
      <c r="S3" s="4"/>
      <c r="T3" s="4"/>
      <c r="U3" s="4"/>
      <c r="V3" s="4"/>
      <c r="W3" s="81"/>
      <c r="X3" s="201"/>
      <c r="Y3" s="81"/>
      <c r="Z3" s="149"/>
      <c r="AA3" s="200"/>
      <c r="AB3" s="9"/>
      <c r="AC3" s="4"/>
      <c r="AD3" s="4"/>
      <c r="AE3" s="4"/>
      <c r="AG3" s="5"/>
      <c r="AH3" s="4"/>
      <c r="AI3" s="5"/>
      <c r="AJ3" s="5"/>
      <c r="AK3" s="5"/>
      <c r="AL3" s="5"/>
      <c r="AM3" s="5"/>
      <c r="AN3" s="5"/>
      <c r="AO3" s="5"/>
      <c r="AP3" s="5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1:82" ht="12.75">
      <c r="A4" s="5"/>
      <c r="B4" s="8"/>
      <c r="C4" s="8"/>
      <c r="D4" s="8"/>
      <c r="E4" s="3"/>
      <c r="F4" s="7"/>
      <c r="G4" s="7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  <c r="Y4" s="9"/>
      <c r="Z4" s="4"/>
      <c r="AA4" s="4"/>
      <c r="AB4" s="9"/>
      <c r="AC4" s="4"/>
      <c r="AD4" s="4"/>
      <c r="AE4" s="4"/>
      <c r="AG4" s="5"/>
      <c r="AH4" s="4"/>
      <c r="AI4" s="5"/>
      <c r="AJ4" s="5"/>
      <c r="AK4" s="5"/>
      <c r="AL4" s="5"/>
      <c r="AM4" s="5"/>
      <c r="AN4" s="5"/>
      <c r="AO4" s="5"/>
      <c r="AP4" s="5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</row>
    <row r="5" spans="1:82" ht="12.75">
      <c r="A5" s="5"/>
      <c r="B5" s="8"/>
      <c r="C5" s="8"/>
      <c r="D5" s="8"/>
      <c r="E5" s="3"/>
      <c r="F5" s="7"/>
      <c r="G5" s="7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  <c r="Y5" s="9"/>
      <c r="Z5" s="4"/>
      <c r="AA5" s="4"/>
      <c r="AB5" s="9"/>
      <c r="AC5" s="4"/>
      <c r="AD5" s="4"/>
      <c r="AE5" s="4"/>
      <c r="AG5" s="5"/>
      <c r="AH5" s="4"/>
      <c r="AI5" s="5"/>
      <c r="AJ5" s="5"/>
      <c r="AK5" s="5"/>
      <c r="AL5" s="5"/>
      <c r="AM5" s="5"/>
      <c r="AN5" s="5"/>
      <c r="AO5" s="5"/>
      <c r="AP5" s="5"/>
      <c r="BI5" s="9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</row>
    <row r="6" spans="1:82" ht="12.75">
      <c r="A6" s="5"/>
      <c r="B6" s="8"/>
      <c r="C6" s="8"/>
      <c r="D6" s="8"/>
      <c r="E6" s="3"/>
      <c r="F6" s="7"/>
      <c r="G6" s="7"/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5"/>
      <c r="Y6" s="9"/>
      <c r="Z6" s="4"/>
      <c r="AA6" s="4"/>
      <c r="AB6" s="9"/>
      <c r="AC6" s="4"/>
      <c r="AD6" s="4"/>
      <c r="AE6" s="4"/>
      <c r="AG6" s="5"/>
      <c r="AH6" s="4"/>
      <c r="AI6" s="5"/>
      <c r="AJ6" s="5"/>
      <c r="AK6" s="5"/>
      <c r="AL6" s="5"/>
      <c r="AM6" s="5"/>
      <c r="AN6" s="5"/>
      <c r="AO6" s="5"/>
      <c r="AP6" s="5"/>
      <c r="BI6" s="9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</row>
    <row r="7" spans="1:82" ht="18" customHeight="1" thickBot="1">
      <c r="A7" s="1"/>
      <c r="B7" s="46"/>
      <c r="C7" s="46"/>
      <c r="D7" s="46"/>
      <c r="E7" s="3"/>
      <c r="F7" s="7"/>
      <c r="G7" s="7"/>
      <c r="H7" s="3"/>
      <c r="I7" s="3"/>
      <c r="J7" s="3"/>
      <c r="K7" s="3"/>
      <c r="L7" s="3"/>
      <c r="M7" s="4"/>
      <c r="P7" s="146"/>
      <c r="Q7" s="146"/>
      <c r="R7" s="147"/>
      <c r="S7" s="147"/>
      <c r="T7" s="147"/>
      <c r="U7" s="147"/>
      <c r="V7" s="147"/>
      <c r="W7" s="147"/>
      <c r="X7" s="148" t="s">
        <v>45</v>
      </c>
      <c r="Y7" s="149" t="s">
        <v>77</v>
      </c>
      <c r="Z7" s="146"/>
      <c r="AA7" s="146"/>
      <c r="AB7" s="146"/>
      <c r="AC7" s="146"/>
      <c r="AD7" s="146"/>
      <c r="AE7" s="146"/>
      <c r="AF7" s="146"/>
      <c r="BL7" s="4"/>
      <c r="BM7" s="9"/>
      <c r="BN7" s="9"/>
      <c r="BO7" s="9"/>
      <c r="BP7" s="9"/>
      <c r="BQ7" s="4"/>
      <c r="BR7" s="4"/>
      <c r="BS7" s="4"/>
      <c r="BT7" s="4"/>
      <c r="BV7" s="4"/>
      <c r="BW7" s="9"/>
      <c r="BX7" s="9"/>
      <c r="BY7" s="9"/>
      <c r="BZ7" s="9"/>
      <c r="CA7" s="4"/>
      <c r="CB7" s="4"/>
      <c r="CC7" s="4"/>
      <c r="CD7" s="4"/>
    </row>
    <row r="8" spans="1:83" s="11" customFormat="1" ht="13.5" customHeight="1" thickBot="1" thickTop="1">
      <c r="A8" s="62"/>
      <c r="B8" s="42"/>
      <c r="C8" s="178"/>
      <c r="D8" s="178"/>
      <c r="E8" s="239" t="s">
        <v>0</v>
      </c>
      <c r="F8" s="240"/>
      <c r="G8" s="240"/>
      <c r="H8" s="240"/>
      <c r="I8" s="240"/>
      <c r="J8" s="240"/>
      <c r="K8" s="240"/>
      <c r="L8" s="240"/>
      <c r="M8" s="91"/>
      <c r="N8" s="43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 t="s">
        <v>12</v>
      </c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5"/>
    </row>
    <row r="9" spans="1:83" s="28" customFormat="1" ht="14.25" customHeight="1" thickBot="1" thickTop="1">
      <c r="A9" s="224" t="s">
        <v>1</v>
      </c>
      <c r="B9" s="222" t="s">
        <v>85</v>
      </c>
      <c r="C9" s="226"/>
      <c r="D9" s="227"/>
      <c r="E9" s="37"/>
      <c r="F9" s="241" t="s">
        <v>11</v>
      </c>
      <c r="G9" s="242"/>
      <c r="H9" s="242"/>
      <c r="I9" s="242"/>
      <c r="J9" s="242"/>
      <c r="K9" s="242"/>
      <c r="L9" s="242"/>
      <c r="M9" s="231" t="s">
        <v>2</v>
      </c>
      <c r="N9" s="232"/>
      <c r="O9" s="232"/>
      <c r="P9" s="232"/>
      <c r="Q9" s="232"/>
      <c r="R9" s="232"/>
      <c r="S9" s="232"/>
      <c r="T9" s="232"/>
      <c r="U9" s="232"/>
      <c r="V9" s="233"/>
      <c r="W9" s="228" t="s">
        <v>3</v>
      </c>
      <c r="X9" s="229"/>
      <c r="Y9" s="229"/>
      <c r="Z9" s="229"/>
      <c r="AA9" s="229"/>
      <c r="AB9" s="229"/>
      <c r="AC9" s="229"/>
      <c r="AD9" s="229"/>
      <c r="AE9" s="229"/>
      <c r="AF9" s="230"/>
      <c r="AG9" s="235" t="s">
        <v>4</v>
      </c>
      <c r="AH9" s="232"/>
      <c r="AI9" s="232"/>
      <c r="AJ9" s="232"/>
      <c r="AK9" s="232"/>
      <c r="AL9" s="232"/>
      <c r="AM9" s="232"/>
      <c r="AN9" s="232"/>
      <c r="AO9" s="232"/>
      <c r="AP9" s="233"/>
      <c r="AQ9" s="243" t="s">
        <v>5</v>
      </c>
      <c r="AR9" s="244"/>
      <c r="AS9" s="244"/>
      <c r="AT9" s="244"/>
      <c r="AU9" s="244"/>
      <c r="AV9" s="244"/>
      <c r="AW9" s="244"/>
      <c r="AX9" s="244"/>
      <c r="AY9" s="244"/>
      <c r="AZ9" s="245"/>
      <c r="BA9" s="235" t="s">
        <v>6</v>
      </c>
      <c r="BB9" s="232"/>
      <c r="BC9" s="232"/>
      <c r="BD9" s="232"/>
      <c r="BE9" s="232"/>
      <c r="BF9" s="232"/>
      <c r="BG9" s="232"/>
      <c r="BH9" s="232"/>
      <c r="BI9" s="232"/>
      <c r="BJ9" s="233"/>
      <c r="BK9" s="228" t="s">
        <v>7</v>
      </c>
      <c r="BL9" s="229"/>
      <c r="BM9" s="229"/>
      <c r="BN9" s="229"/>
      <c r="BO9" s="229"/>
      <c r="BP9" s="229"/>
      <c r="BQ9" s="229"/>
      <c r="BR9" s="229"/>
      <c r="BS9" s="229"/>
      <c r="BT9" s="230"/>
      <c r="BU9" s="235" t="s">
        <v>30</v>
      </c>
      <c r="BV9" s="232"/>
      <c r="BW9" s="232"/>
      <c r="BX9" s="232"/>
      <c r="BY9" s="232"/>
      <c r="BZ9" s="232"/>
      <c r="CA9" s="232"/>
      <c r="CB9" s="232"/>
      <c r="CC9" s="232"/>
      <c r="CD9" s="233"/>
      <c r="CE9" s="153"/>
    </row>
    <row r="10" spans="1:83" s="11" customFormat="1" ht="60" thickBot="1" thickTop="1">
      <c r="A10" s="225"/>
      <c r="B10" s="223"/>
      <c r="C10" s="177" t="s">
        <v>72</v>
      </c>
      <c r="D10" s="177" t="s">
        <v>73</v>
      </c>
      <c r="E10" s="58"/>
      <c r="F10" s="83" t="s">
        <v>9</v>
      </c>
      <c r="G10" s="84" t="s">
        <v>8</v>
      </c>
      <c r="H10" s="86" t="s">
        <v>26</v>
      </c>
      <c r="I10" s="86" t="s">
        <v>23</v>
      </c>
      <c r="J10" s="86" t="s">
        <v>24</v>
      </c>
      <c r="K10" s="85" t="s">
        <v>22</v>
      </c>
      <c r="L10" s="73" t="s">
        <v>18</v>
      </c>
      <c r="M10" s="90" t="str">
        <f>F10</f>
        <v>W</v>
      </c>
      <c r="N10" s="84" t="s">
        <v>8</v>
      </c>
      <c r="O10" s="86" t="s">
        <v>26</v>
      </c>
      <c r="P10" s="86" t="s">
        <v>23</v>
      </c>
      <c r="Q10" s="86" t="s">
        <v>24</v>
      </c>
      <c r="R10" s="85" t="s">
        <v>22</v>
      </c>
      <c r="S10" s="73" t="s">
        <v>18</v>
      </c>
      <c r="T10" s="73" t="s">
        <v>25</v>
      </c>
      <c r="U10" s="88" t="s">
        <v>17</v>
      </c>
      <c r="V10" s="89" t="s">
        <v>10</v>
      </c>
      <c r="W10" s="72" t="s">
        <v>9</v>
      </c>
      <c r="X10" s="71" t="s">
        <v>8</v>
      </c>
      <c r="Y10" s="86" t="s">
        <v>26</v>
      </c>
      <c r="Z10" s="86" t="s">
        <v>23</v>
      </c>
      <c r="AA10" s="86" t="s">
        <v>24</v>
      </c>
      <c r="AB10" s="85" t="s">
        <v>22</v>
      </c>
      <c r="AC10" s="73" t="s">
        <v>18</v>
      </c>
      <c r="AD10" s="73" t="s">
        <v>25</v>
      </c>
      <c r="AE10" s="88" t="s">
        <v>17</v>
      </c>
      <c r="AF10" s="89" t="s">
        <v>10</v>
      </c>
      <c r="AG10" s="72" t="s">
        <v>9</v>
      </c>
      <c r="AH10" s="71" t="s">
        <v>8</v>
      </c>
      <c r="AI10" s="86" t="s">
        <v>26</v>
      </c>
      <c r="AJ10" s="86" t="s">
        <v>23</v>
      </c>
      <c r="AK10" s="86" t="s">
        <v>24</v>
      </c>
      <c r="AL10" s="85" t="s">
        <v>22</v>
      </c>
      <c r="AM10" s="73" t="s">
        <v>18</v>
      </c>
      <c r="AN10" s="73" t="s">
        <v>25</v>
      </c>
      <c r="AO10" s="88" t="s">
        <v>17</v>
      </c>
      <c r="AP10" s="89" t="s">
        <v>10</v>
      </c>
      <c r="AQ10" s="72" t="s">
        <v>9</v>
      </c>
      <c r="AR10" s="71" t="s">
        <v>8</v>
      </c>
      <c r="AS10" s="166" t="s">
        <v>26</v>
      </c>
      <c r="AT10" s="166" t="s">
        <v>23</v>
      </c>
      <c r="AU10" s="166" t="s">
        <v>24</v>
      </c>
      <c r="AV10" s="167" t="s">
        <v>22</v>
      </c>
      <c r="AW10" s="168" t="s">
        <v>18</v>
      </c>
      <c r="AX10" s="168" t="s">
        <v>25</v>
      </c>
      <c r="AY10" s="169" t="s">
        <v>17</v>
      </c>
      <c r="AZ10" s="89" t="s">
        <v>10</v>
      </c>
      <c r="BA10" s="72" t="s">
        <v>9</v>
      </c>
      <c r="BB10" s="71" t="s">
        <v>8</v>
      </c>
      <c r="BC10" s="86" t="s">
        <v>26</v>
      </c>
      <c r="BD10" s="86" t="s">
        <v>23</v>
      </c>
      <c r="BE10" s="86" t="s">
        <v>24</v>
      </c>
      <c r="BF10" s="85" t="s">
        <v>22</v>
      </c>
      <c r="BG10" s="73" t="s">
        <v>18</v>
      </c>
      <c r="BH10" s="73" t="s">
        <v>25</v>
      </c>
      <c r="BI10" s="88" t="s">
        <v>17</v>
      </c>
      <c r="BJ10" s="89" t="s">
        <v>10</v>
      </c>
      <c r="BK10" s="72" t="s">
        <v>9</v>
      </c>
      <c r="BL10" s="71" t="s">
        <v>8</v>
      </c>
      <c r="BM10" s="86" t="s">
        <v>26</v>
      </c>
      <c r="BN10" s="86" t="s">
        <v>23</v>
      </c>
      <c r="BO10" s="86" t="s">
        <v>24</v>
      </c>
      <c r="BP10" s="85" t="s">
        <v>22</v>
      </c>
      <c r="BQ10" s="73" t="s">
        <v>18</v>
      </c>
      <c r="BR10" s="73" t="s">
        <v>25</v>
      </c>
      <c r="BS10" s="88" t="s">
        <v>17</v>
      </c>
      <c r="BT10" s="150" t="s">
        <v>10</v>
      </c>
      <c r="BU10" s="152" t="s">
        <v>9</v>
      </c>
      <c r="BV10" s="71" t="s">
        <v>8</v>
      </c>
      <c r="BW10" s="86" t="s">
        <v>26</v>
      </c>
      <c r="BX10" s="86" t="s">
        <v>23</v>
      </c>
      <c r="BY10" s="86" t="s">
        <v>24</v>
      </c>
      <c r="BZ10" s="85" t="s">
        <v>22</v>
      </c>
      <c r="CA10" s="73" t="s">
        <v>18</v>
      </c>
      <c r="CB10" s="73" t="s">
        <v>25</v>
      </c>
      <c r="CC10" s="88" t="s">
        <v>17</v>
      </c>
      <c r="CD10" s="150" t="s">
        <v>10</v>
      </c>
      <c r="CE10" s="154" t="s">
        <v>36</v>
      </c>
    </row>
    <row r="11" spans="1:83" s="67" customFormat="1" ht="22.5" customHeight="1">
      <c r="A11" s="74" t="s">
        <v>14</v>
      </c>
      <c r="B11" s="131" t="s">
        <v>42</v>
      </c>
      <c r="C11" s="131"/>
      <c r="D11" s="131"/>
      <c r="E11" s="68">
        <f aca="true" t="shared" si="0" ref="E11:E17">SUM(F11:L11)</f>
        <v>180</v>
      </c>
      <c r="F11" s="68">
        <f>SUM(F12:F17)</f>
        <v>15</v>
      </c>
      <c r="G11" s="68">
        <v>75</v>
      </c>
      <c r="H11" s="68">
        <f>SUM(H12:H17)</f>
        <v>0</v>
      </c>
      <c r="I11" s="68">
        <f>SUM(I12:I17)</f>
        <v>0</v>
      </c>
      <c r="J11" s="68">
        <f>SUM(J12:J17)</f>
        <v>0</v>
      </c>
      <c r="K11" s="68">
        <f>SUM(K12:K17)</f>
        <v>0</v>
      </c>
      <c r="L11" s="68">
        <v>90</v>
      </c>
      <c r="M11" s="92">
        <f aca="true" t="shared" si="1" ref="M11:T11">SUM(M12:M17)</f>
        <v>0</v>
      </c>
      <c r="N11" s="93">
        <f t="shared" si="1"/>
        <v>15</v>
      </c>
      <c r="O11" s="93">
        <f t="shared" si="1"/>
        <v>0</v>
      </c>
      <c r="P11" s="93">
        <f t="shared" si="1"/>
        <v>0</v>
      </c>
      <c r="Q11" s="93">
        <f t="shared" si="1"/>
        <v>0</v>
      </c>
      <c r="R11" s="93">
        <f t="shared" si="1"/>
        <v>0</v>
      </c>
      <c r="S11" s="93">
        <f t="shared" si="1"/>
        <v>30</v>
      </c>
      <c r="T11" s="93">
        <f t="shared" si="1"/>
        <v>0</v>
      </c>
      <c r="U11" s="66">
        <f>COUNTIF(U12:U17,"E")</f>
        <v>0</v>
      </c>
      <c r="V11" s="70">
        <f aca="true" t="shared" si="2" ref="V11:AD11">SUM(V12:V17)</f>
        <v>2</v>
      </c>
      <c r="W11" s="69">
        <f t="shared" si="2"/>
        <v>0</v>
      </c>
      <c r="X11" s="69">
        <f t="shared" si="2"/>
        <v>30</v>
      </c>
      <c r="Y11" s="69">
        <f t="shared" si="2"/>
        <v>0</v>
      </c>
      <c r="Z11" s="69">
        <f t="shared" si="2"/>
        <v>0</v>
      </c>
      <c r="AA11" s="69">
        <f t="shared" si="2"/>
        <v>0</v>
      </c>
      <c r="AB11" s="69">
        <f t="shared" si="2"/>
        <v>0</v>
      </c>
      <c r="AC11" s="69">
        <f t="shared" si="2"/>
        <v>30</v>
      </c>
      <c r="AD11" s="69">
        <f t="shared" si="2"/>
        <v>0</v>
      </c>
      <c r="AE11" s="66">
        <f>COUNTIF(AE12:AE17,"E")</f>
        <v>1</v>
      </c>
      <c r="AF11" s="70">
        <f aca="true" t="shared" si="3" ref="AF11:AN11">SUM(AF12:AF17)</f>
        <v>3</v>
      </c>
      <c r="AG11" s="69">
        <f t="shared" si="3"/>
        <v>15</v>
      </c>
      <c r="AH11" s="69">
        <f t="shared" si="3"/>
        <v>0</v>
      </c>
      <c r="AI11" s="69">
        <f t="shared" si="3"/>
        <v>0</v>
      </c>
      <c r="AJ11" s="69">
        <f t="shared" si="3"/>
        <v>0</v>
      </c>
      <c r="AK11" s="69">
        <f t="shared" si="3"/>
        <v>0</v>
      </c>
      <c r="AL11" s="69">
        <f t="shared" si="3"/>
        <v>0</v>
      </c>
      <c r="AM11" s="69">
        <f t="shared" si="3"/>
        <v>30</v>
      </c>
      <c r="AN11" s="69">
        <f t="shared" si="3"/>
        <v>0</v>
      </c>
      <c r="AO11" s="66">
        <f>COUNTIF(AO12:AO17,"E")</f>
        <v>0</v>
      </c>
      <c r="AP11" s="70">
        <f aca="true" t="shared" si="4" ref="AP11:AX11">SUM(AP12:AP17)</f>
        <v>3</v>
      </c>
      <c r="AQ11" s="69">
        <f t="shared" si="4"/>
        <v>0</v>
      </c>
      <c r="AR11" s="69">
        <f t="shared" si="4"/>
        <v>30</v>
      </c>
      <c r="AS11" s="69">
        <f t="shared" si="4"/>
        <v>0</v>
      </c>
      <c r="AT11" s="69">
        <f t="shared" si="4"/>
        <v>0</v>
      </c>
      <c r="AU11" s="69">
        <f t="shared" si="4"/>
        <v>0</v>
      </c>
      <c r="AV11" s="69">
        <f t="shared" si="4"/>
        <v>0</v>
      </c>
      <c r="AW11" s="69">
        <f t="shared" si="4"/>
        <v>0</v>
      </c>
      <c r="AX11" s="69">
        <f t="shared" si="4"/>
        <v>0</v>
      </c>
      <c r="AY11" s="66">
        <f>COUNTIF(AY12:AY17,"E")</f>
        <v>0</v>
      </c>
      <c r="AZ11" s="70">
        <f aca="true" t="shared" si="5" ref="AZ11:BH11">SUM(AZ12:AZ17)</f>
        <v>2</v>
      </c>
      <c r="BA11" s="69">
        <f t="shared" si="5"/>
        <v>0</v>
      </c>
      <c r="BB11" s="69">
        <f t="shared" si="5"/>
        <v>0</v>
      </c>
      <c r="BC11" s="69">
        <f t="shared" si="5"/>
        <v>0</v>
      </c>
      <c r="BD11" s="69">
        <f t="shared" si="5"/>
        <v>0</v>
      </c>
      <c r="BE11" s="69">
        <f t="shared" si="5"/>
        <v>0</v>
      </c>
      <c r="BF11" s="69">
        <f t="shared" si="5"/>
        <v>0</v>
      </c>
      <c r="BG11" s="69">
        <f t="shared" si="5"/>
        <v>0</v>
      </c>
      <c r="BH11" s="69">
        <f t="shared" si="5"/>
        <v>0</v>
      </c>
      <c r="BI11" s="66">
        <f>COUNTIF(BI12:BI17,"E")</f>
        <v>0</v>
      </c>
      <c r="BJ11" s="70">
        <f aca="true" t="shared" si="6" ref="BJ11:BR11">SUM(BJ12:BJ17)</f>
        <v>0</v>
      </c>
      <c r="BK11" s="69">
        <f t="shared" si="6"/>
        <v>0</v>
      </c>
      <c r="BL11" s="69">
        <f t="shared" si="6"/>
        <v>0</v>
      </c>
      <c r="BM11" s="69">
        <f t="shared" si="6"/>
        <v>0</v>
      </c>
      <c r="BN11" s="69">
        <f t="shared" si="6"/>
        <v>0</v>
      </c>
      <c r="BO11" s="69">
        <f t="shared" si="6"/>
        <v>0</v>
      </c>
      <c r="BP11" s="69">
        <f t="shared" si="6"/>
        <v>0</v>
      </c>
      <c r="BQ11" s="69">
        <f t="shared" si="6"/>
        <v>0</v>
      </c>
      <c r="BR11" s="69">
        <f t="shared" si="6"/>
        <v>0</v>
      </c>
      <c r="BS11" s="66">
        <f>COUNTIF(BS12:BS17,"E")</f>
        <v>0</v>
      </c>
      <c r="BT11" s="151">
        <f aca="true" t="shared" si="7" ref="BT11:CB11">SUM(BT12:BT17)</f>
        <v>0</v>
      </c>
      <c r="BU11" s="69">
        <f t="shared" si="7"/>
        <v>0</v>
      </c>
      <c r="BV11" s="69">
        <f t="shared" si="7"/>
        <v>0</v>
      </c>
      <c r="BW11" s="69">
        <f t="shared" si="7"/>
        <v>0</v>
      </c>
      <c r="BX11" s="69">
        <f t="shared" si="7"/>
        <v>0</v>
      </c>
      <c r="BY11" s="69">
        <f t="shared" si="7"/>
        <v>0</v>
      </c>
      <c r="BZ11" s="69">
        <f t="shared" si="7"/>
        <v>0</v>
      </c>
      <c r="CA11" s="69">
        <f t="shared" si="7"/>
        <v>0</v>
      </c>
      <c r="CB11" s="69">
        <f t="shared" si="7"/>
        <v>0</v>
      </c>
      <c r="CC11" s="66">
        <f>COUNTIF(CC12:CC17,"E")</f>
        <v>0</v>
      </c>
      <c r="CD11" s="151">
        <f>SUM(CD12:CD17)</f>
        <v>0</v>
      </c>
      <c r="CE11" s="157">
        <f>SUM(CE12:CE17)</f>
        <v>10</v>
      </c>
    </row>
    <row r="12" spans="1:83" s="11" customFormat="1" ht="12.75">
      <c r="A12" s="123">
        <v>1</v>
      </c>
      <c r="B12" s="202" t="s">
        <v>75</v>
      </c>
      <c r="C12" s="183"/>
      <c r="D12" s="183" t="s">
        <v>74</v>
      </c>
      <c r="E12" s="110">
        <f t="shared" si="0"/>
        <v>60</v>
      </c>
      <c r="F12" s="97">
        <f aca="true" t="shared" si="8" ref="F12:L17">SUM(M12+W12+AG12+AQ12+BA12+BK12+BU12)</f>
        <v>0</v>
      </c>
      <c r="G12" s="97">
        <f t="shared" si="8"/>
        <v>0</v>
      </c>
      <c r="H12" s="97">
        <f t="shared" si="8"/>
        <v>0</v>
      </c>
      <c r="I12" s="97">
        <f t="shared" si="8"/>
        <v>0</v>
      </c>
      <c r="J12" s="97">
        <f t="shared" si="8"/>
        <v>0</v>
      </c>
      <c r="K12" s="97">
        <f t="shared" si="8"/>
        <v>0</v>
      </c>
      <c r="L12" s="97">
        <f t="shared" si="8"/>
        <v>60</v>
      </c>
      <c r="M12" s="98"/>
      <c r="N12" s="99"/>
      <c r="O12" s="99"/>
      <c r="P12" s="99"/>
      <c r="Q12" s="99"/>
      <c r="R12" s="99"/>
      <c r="S12" s="114">
        <v>30</v>
      </c>
      <c r="T12" s="115"/>
      <c r="U12" s="116" t="s">
        <v>47</v>
      </c>
      <c r="V12" s="117">
        <v>1</v>
      </c>
      <c r="W12" s="118"/>
      <c r="X12" s="99"/>
      <c r="Y12" s="99"/>
      <c r="Z12" s="99"/>
      <c r="AA12" s="99"/>
      <c r="AB12" s="99"/>
      <c r="AC12" s="99">
        <v>30</v>
      </c>
      <c r="AD12" s="119"/>
      <c r="AE12" s="116" t="s">
        <v>62</v>
      </c>
      <c r="AF12" s="102">
        <v>2</v>
      </c>
      <c r="AG12" s="98"/>
      <c r="AH12" s="99"/>
      <c r="AI12" s="99"/>
      <c r="AJ12" s="99"/>
      <c r="AK12" s="99"/>
      <c r="AL12" s="99"/>
      <c r="AM12" s="99"/>
      <c r="AN12" s="119"/>
      <c r="AO12" s="116"/>
      <c r="AP12" s="102"/>
      <c r="AQ12" s="98"/>
      <c r="AR12" s="99"/>
      <c r="AS12" s="99"/>
      <c r="AT12" s="99"/>
      <c r="AU12" s="99"/>
      <c r="AV12" s="99"/>
      <c r="AW12" s="99"/>
      <c r="AX12" s="119"/>
      <c r="AY12" s="116"/>
      <c r="AZ12" s="102"/>
      <c r="BA12" s="98"/>
      <c r="BB12" s="99"/>
      <c r="BC12" s="99"/>
      <c r="BD12" s="99"/>
      <c r="BE12" s="99"/>
      <c r="BF12" s="99"/>
      <c r="BG12" s="99"/>
      <c r="BH12" s="119"/>
      <c r="BI12" s="116"/>
      <c r="BJ12" s="102"/>
      <c r="BK12" s="98"/>
      <c r="BL12" s="99"/>
      <c r="BM12" s="99"/>
      <c r="BN12" s="99"/>
      <c r="BO12" s="99"/>
      <c r="BP12" s="99"/>
      <c r="BQ12" s="99"/>
      <c r="BR12" s="119"/>
      <c r="BS12" s="116"/>
      <c r="BT12" s="103"/>
      <c r="BU12" s="98"/>
      <c r="BV12" s="99"/>
      <c r="BW12" s="99"/>
      <c r="BX12" s="99"/>
      <c r="BY12" s="99"/>
      <c r="BZ12" s="99"/>
      <c r="CA12" s="99"/>
      <c r="CB12" s="119"/>
      <c r="CC12" s="116"/>
      <c r="CD12" s="155"/>
      <c r="CE12" s="158">
        <f aca="true" t="shared" si="9" ref="CE12:CE17">V12+AF12+AP12+AZ12+BJ12+BT12+CD12</f>
        <v>3</v>
      </c>
    </row>
    <row r="13" spans="1:83" s="11" customFormat="1" ht="12.75">
      <c r="A13" s="124">
        <v>2</v>
      </c>
      <c r="B13" s="203" t="s">
        <v>46</v>
      </c>
      <c r="C13" s="184" t="s">
        <v>76</v>
      </c>
      <c r="D13" s="184" t="s">
        <v>74</v>
      </c>
      <c r="E13" s="110">
        <f t="shared" si="0"/>
        <v>30</v>
      </c>
      <c r="F13" s="97">
        <f t="shared" si="8"/>
        <v>0</v>
      </c>
      <c r="G13" s="97">
        <f t="shared" si="8"/>
        <v>0</v>
      </c>
      <c r="H13" s="97">
        <f t="shared" si="8"/>
        <v>0</v>
      </c>
      <c r="I13" s="97">
        <f t="shared" si="8"/>
        <v>0</v>
      </c>
      <c r="J13" s="97">
        <f t="shared" si="8"/>
        <v>0</v>
      </c>
      <c r="K13" s="97">
        <f t="shared" si="8"/>
        <v>0</v>
      </c>
      <c r="L13" s="97">
        <f t="shared" si="8"/>
        <v>30</v>
      </c>
      <c r="M13" s="98"/>
      <c r="N13" s="99"/>
      <c r="O13" s="99"/>
      <c r="P13" s="99"/>
      <c r="Q13" s="99"/>
      <c r="R13" s="99"/>
      <c r="S13" s="114"/>
      <c r="T13" s="115"/>
      <c r="U13" s="116"/>
      <c r="V13" s="117"/>
      <c r="W13" s="118"/>
      <c r="X13" s="99"/>
      <c r="Y13" s="99"/>
      <c r="Z13" s="99"/>
      <c r="AA13" s="99"/>
      <c r="AB13" s="99"/>
      <c r="AC13" s="99"/>
      <c r="AD13" s="119"/>
      <c r="AE13" s="116"/>
      <c r="AF13" s="102"/>
      <c r="AG13" s="98"/>
      <c r="AH13" s="99"/>
      <c r="AI13" s="99"/>
      <c r="AJ13" s="99"/>
      <c r="AK13" s="99"/>
      <c r="AL13" s="99"/>
      <c r="AM13" s="99">
        <v>30</v>
      </c>
      <c r="AN13" s="119"/>
      <c r="AO13" s="116" t="s">
        <v>47</v>
      </c>
      <c r="AP13" s="102">
        <v>2</v>
      </c>
      <c r="AQ13" s="98"/>
      <c r="AR13" s="99"/>
      <c r="AS13" s="99"/>
      <c r="AT13" s="99"/>
      <c r="AU13" s="99"/>
      <c r="AV13" s="99"/>
      <c r="AW13" s="99"/>
      <c r="AX13" s="119"/>
      <c r="AY13" s="116"/>
      <c r="AZ13" s="102"/>
      <c r="BA13" s="98"/>
      <c r="BB13" s="99"/>
      <c r="BC13" s="99"/>
      <c r="BD13" s="99"/>
      <c r="BE13" s="99"/>
      <c r="BF13" s="99"/>
      <c r="BG13" s="99"/>
      <c r="BH13" s="119"/>
      <c r="BI13" s="116"/>
      <c r="BJ13" s="102"/>
      <c r="BK13" s="98"/>
      <c r="BL13" s="99"/>
      <c r="BM13" s="99"/>
      <c r="BN13" s="99"/>
      <c r="BO13" s="99"/>
      <c r="BP13" s="99"/>
      <c r="BQ13" s="99"/>
      <c r="BR13" s="119"/>
      <c r="BS13" s="116"/>
      <c r="BT13" s="103"/>
      <c r="BU13" s="98"/>
      <c r="BV13" s="99"/>
      <c r="BW13" s="99"/>
      <c r="BX13" s="99"/>
      <c r="BY13" s="99"/>
      <c r="BZ13" s="99"/>
      <c r="CA13" s="99"/>
      <c r="CB13" s="119"/>
      <c r="CC13" s="116"/>
      <c r="CD13" s="155"/>
      <c r="CE13" s="158">
        <f t="shared" si="9"/>
        <v>2</v>
      </c>
    </row>
    <row r="14" spans="1:83" s="11" customFormat="1" ht="12.75">
      <c r="A14" s="124">
        <v>3</v>
      </c>
      <c r="B14" s="204" t="s">
        <v>48</v>
      </c>
      <c r="C14" s="185" t="s">
        <v>76</v>
      </c>
      <c r="D14" s="185"/>
      <c r="E14" s="110">
        <f t="shared" si="0"/>
        <v>30</v>
      </c>
      <c r="F14" s="97">
        <f t="shared" si="8"/>
        <v>0</v>
      </c>
      <c r="G14" s="97">
        <f t="shared" si="8"/>
        <v>30</v>
      </c>
      <c r="H14" s="97">
        <f t="shared" si="8"/>
        <v>0</v>
      </c>
      <c r="I14" s="97">
        <f t="shared" si="8"/>
        <v>0</v>
      </c>
      <c r="J14" s="97">
        <f t="shared" si="8"/>
        <v>0</v>
      </c>
      <c r="K14" s="97">
        <f t="shared" si="8"/>
        <v>0</v>
      </c>
      <c r="L14" s="97">
        <f t="shared" si="8"/>
        <v>0</v>
      </c>
      <c r="M14" s="98"/>
      <c r="N14" s="99"/>
      <c r="O14" s="99"/>
      <c r="P14" s="99"/>
      <c r="Q14" s="99"/>
      <c r="R14" s="99"/>
      <c r="S14" s="114"/>
      <c r="T14" s="115"/>
      <c r="U14" s="116"/>
      <c r="V14" s="117"/>
      <c r="W14" s="118"/>
      <c r="X14" s="99"/>
      <c r="Y14" s="99"/>
      <c r="Z14" s="99"/>
      <c r="AA14" s="99"/>
      <c r="AB14" s="99"/>
      <c r="AC14" s="99"/>
      <c r="AD14" s="119"/>
      <c r="AE14" s="116"/>
      <c r="AF14" s="102"/>
      <c r="AG14" s="98"/>
      <c r="AH14" s="99"/>
      <c r="AI14" s="99"/>
      <c r="AJ14" s="99"/>
      <c r="AK14" s="99"/>
      <c r="AL14" s="99"/>
      <c r="AM14" s="99"/>
      <c r="AN14" s="119"/>
      <c r="AO14" s="116"/>
      <c r="AP14" s="102"/>
      <c r="AQ14" s="98"/>
      <c r="AR14" s="99">
        <v>30</v>
      </c>
      <c r="AS14" s="99"/>
      <c r="AT14" s="99"/>
      <c r="AU14" s="99"/>
      <c r="AV14" s="99"/>
      <c r="AW14" s="99"/>
      <c r="AX14" s="119"/>
      <c r="AY14" s="116" t="s">
        <v>47</v>
      </c>
      <c r="AZ14" s="102">
        <v>2</v>
      </c>
      <c r="BA14" s="98"/>
      <c r="BB14" s="99"/>
      <c r="BC14" s="99"/>
      <c r="BD14" s="99"/>
      <c r="BE14" s="99"/>
      <c r="BF14" s="99"/>
      <c r="BG14" s="99"/>
      <c r="BH14" s="119"/>
      <c r="BI14" s="116"/>
      <c r="BJ14" s="102"/>
      <c r="BK14" s="98"/>
      <c r="BL14" s="99"/>
      <c r="BM14" s="99"/>
      <c r="BN14" s="99"/>
      <c r="BO14" s="99"/>
      <c r="BP14" s="99"/>
      <c r="BQ14" s="99"/>
      <c r="BR14" s="119"/>
      <c r="BS14" s="116"/>
      <c r="BT14" s="103"/>
      <c r="BU14" s="98"/>
      <c r="BV14" s="99"/>
      <c r="BW14" s="99"/>
      <c r="BX14" s="99"/>
      <c r="BY14" s="99"/>
      <c r="BZ14" s="99"/>
      <c r="CA14" s="99"/>
      <c r="CB14" s="119"/>
      <c r="CC14" s="116"/>
      <c r="CD14" s="155"/>
      <c r="CE14" s="158">
        <f t="shared" si="9"/>
        <v>2</v>
      </c>
    </row>
    <row r="15" spans="1:83" s="11" customFormat="1" ht="12.75">
      <c r="A15" s="124">
        <v>4</v>
      </c>
      <c r="B15" s="205" t="s">
        <v>87</v>
      </c>
      <c r="C15" s="186"/>
      <c r="D15" s="186"/>
      <c r="E15" s="110">
        <f t="shared" si="0"/>
        <v>15</v>
      </c>
      <c r="F15" s="97">
        <f t="shared" si="8"/>
        <v>0</v>
      </c>
      <c r="G15" s="97">
        <f t="shared" si="8"/>
        <v>15</v>
      </c>
      <c r="H15" s="97">
        <f t="shared" si="8"/>
        <v>0</v>
      </c>
      <c r="I15" s="97">
        <f t="shared" si="8"/>
        <v>0</v>
      </c>
      <c r="J15" s="97">
        <f t="shared" si="8"/>
        <v>0</v>
      </c>
      <c r="K15" s="97">
        <f t="shared" si="8"/>
        <v>0</v>
      </c>
      <c r="L15" s="97">
        <f t="shared" si="8"/>
        <v>0</v>
      </c>
      <c r="M15" s="98"/>
      <c r="N15" s="99">
        <v>15</v>
      </c>
      <c r="O15" s="99"/>
      <c r="P15" s="99"/>
      <c r="Q15" s="99"/>
      <c r="R15" s="99"/>
      <c r="S15" s="114"/>
      <c r="T15" s="115"/>
      <c r="U15" s="116" t="s">
        <v>47</v>
      </c>
      <c r="V15" s="117">
        <v>1</v>
      </c>
      <c r="W15" s="118"/>
      <c r="X15" s="99"/>
      <c r="Y15" s="99"/>
      <c r="Z15" s="99"/>
      <c r="AA15" s="99"/>
      <c r="AB15" s="99"/>
      <c r="AC15" s="99"/>
      <c r="AD15" s="119"/>
      <c r="AE15" s="116"/>
      <c r="AF15" s="104"/>
      <c r="AG15" s="98"/>
      <c r="AH15" s="99"/>
      <c r="AI15" s="99"/>
      <c r="AJ15" s="99"/>
      <c r="AK15" s="99"/>
      <c r="AL15" s="99"/>
      <c r="AM15" s="99"/>
      <c r="AN15" s="119"/>
      <c r="AO15" s="116"/>
      <c r="AP15" s="104"/>
      <c r="AQ15" s="98"/>
      <c r="AR15" s="99"/>
      <c r="AS15" s="99"/>
      <c r="AT15" s="99"/>
      <c r="AU15" s="99"/>
      <c r="AV15" s="99"/>
      <c r="AW15" s="99"/>
      <c r="AX15" s="119"/>
      <c r="AY15" s="116"/>
      <c r="AZ15" s="104"/>
      <c r="BA15" s="98"/>
      <c r="BB15" s="99"/>
      <c r="BC15" s="99"/>
      <c r="BD15" s="99"/>
      <c r="BE15" s="99"/>
      <c r="BF15" s="99"/>
      <c r="BG15" s="99"/>
      <c r="BH15" s="119"/>
      <c r="BI15" s="116"/>
      <c r="BJ15" s="104"/>
      <c r="BK15" s="98"/>
      <c r="BL15" s="99"/>
      <c r="BM15" s="99"/>
      <c r="BN15" s="99"/>
      <c r="BO15" s="99"/>
      <c r="BP15" s="99"/>
      <c r="BQ15" s="99"/>
      <c r="BR15" s="119"/>
      <c r="BS15" s="116"/>
      <c r="BT15" s="105"/>
      <c r="BU15" s="98"/>
      <c r="BV15" s="99"/>
      <c r="BW15" s="99"/>
      <c r="BX15" s="99"/>
      <c r="BY15" s="99"/>
      <c r="BZ15" s="99"/>
      <c r="CA15" s="99"/>
      <c r="CB15" s="119"/>
      <c r="CC15" s="116"/>
      <c r="CD15" s="155"/>
      <c r="CE15" s="158">
        <f t="shared" si="9"/>
        <v>1</v>
      </c>
    </row>
    <row r="16" spans="1:83" s="11" customFormat="1" ht="36" customHeight="1">
      <c r="A16" s="124">
        <v>5</v>
      </c>
      <c r="B16" s="206" t="s">
        <v>80</v>
      </c>
      <c r="C16" s="187"/>
      <c r="D16" s="187" t="s">
        <v>74</v>
      </c>
      <c r="E16" s="96">
        <f t="shared" si="0"/>
        <v>15</v>
      </c>
      <c r="F16" s="97">
        <f t="shared" si="8"/>
        <v>15</v>
      </c>
      <c r="G16" s="97">
        <f t="shared" si="8"/>
        <v>0</v>
      </c>
      <c r="H16" s="97">
        <f t="shared" si="8"/>
        <v>0</v>
      </c>
      <c r="I16" s="97">
        <f t="shared" si="8"/>
        <v>0</v>
      </c>
      <c r="J16" s="97">
        <f t="shared" si="8"/>
        <v>0</v>
      </c>
      <c r="K16" s="97">
        <f t="shared" si="8"/>
        <v>0</v>
      </c>
      <c r="L16" s="97">
        <f t="shared" si="8"/>
        <v>0</v>
      </c>
      <c r="M16" s="98"/>
      <c r="N16" s="99"/>
      <c r="O16" s="99"/>
      <c r="P16" s="99"/>
      <c r="Q16" s="99"/>
      <c r="R16" s="99"/>
      <c r="S16" s="114"/>
      <c r="T16" s="115"/>
      <c r="U16" s="116"/>
      <c r="V16" s="117"/>
      <c r="W16" s="118"/>
      <c r="X16" s="99"/>
      <c r="Y16" s="99"/>
      <c r="Z16" s="99"/>
      <c r="AA16" s="99"/>
      <c r="AB16" s="99"/>
      <c r="AC16" s="99"/>
      <c r="AD16" s="119"/>
      <c r="AE16" s="116"/>
      <c r="AF16" s="104"/>
      <c r="AG16" s="98">
        <v>15</v>
      </c>
      <c r="AH16" s="99"/>
      <c r="AI16" s="99"/>
      <c r="AJ16" s="99"/>
      <c r="AK16" s="99"/>
      <c r="AL16" s="99"/>
      <c r="AM16" s="99"/>
      <c r="AN16" s="119"/>
      <c r="AO16" s="116" t="s">
        <v>47</v>
      </c>
      <c r="AP16" s="104">
        <v>1</v>
      </c>
      <c r="AQ16" s="98"/>
      <c r="AR16" s="99"/>
      <c r="AS16" s="99"/>
      <c r="AT16" s="99"/>
      <c r="AU16" s="99"/>
      <c r="AV16" s="99"/>
      <c r="AW16" s="99"/>
      <c r="AX16" s="119"/>
      <c r="AY16" s="116"/>
      <c r="AZ16" s="104"/>
      <c r="BA16" s="98"/>
      <c r="BB16" s="99"/>
      <c r="BC16" s="99"/>
      <c r="BD16" s="99"/>
      <c r="BE16" s="99"/>
      <c r="BF16" s="99"/>
      <c r="BG16" s="99"/>
      <c r="BH16" s="119"/>
      <c r="BI16" s="116"/>
      <c r="BJ16" s="104"/>
      <c r="BK16" s="98"/>
      <c r="BL16" s="99"/>
      <c r="BM16" s="99"/>
      <c r="BN16" s="99"/>
      <c r="BO16" s="99"/>
      <c r="BP16" s="99"/>
      <c r="BQ16" s="99"/>
      <c r="BR16" s="119"/>
      <c r="BS16" s="116"/>
      <c r="BT16" s="105"/>
      <c r="BU16" s="98"/>
      <c r="BV16" s="99"/>
      <c r="BW16" s="99"/>
      <c r="BX16" s="99"/>
      <c r="BY16" s="99"/>
      <c r="BZ16" s="99"/>
      <c r="CA16" s="99"/>
      <c r="CB16" s="119"/>
      <c r="CC16" s="116"/>
      <c r="CD16" s="155"/>
      <c r="CE16" s="158">
        <f t="shared" si="9"/>
        <v>1</v>
      </c>
    </row>
    <row r="17" spans="1:83" s="11" customFormat="1" ht="22.5">
      <c r="A17" s="124">
        <v>6</v>
      </c>
      <c r="B17" s="207" t="s">
        <v>49</v>
      </c>
      <c r="C17" s="188"/>
      <c r="D17" s="188"/>
      <c r="E17" s="110">
        <f t="shared" si="0"/>
        <v>30</v>
      </c>
      <c r="F17" s="97">
        <f t="shared" si="8"/>
        <v>0</v>
      </c>
      <c r="G17" s="97">
        <f t="shared" si="8"/>
        <v>30</v>
      </c>
      <c r="H17" s="97">
        <f t="shared" si="8"/>
        <v>0</v>
      </c>
      <c r="I17" s="97">
        <f t="shared" si="8"/>
        <v>0</v>
      </c>
      <c r="J17" s="97">
        <f t="shared" si="8"/>
        <v>0</v>
      </c>
      <c r="K17" s="97">
        <f t="shared" si="8"/>
        <v>0</v>
      </c>
      <c r="L17" s="97">
        <f t="shared" si="8"/>
        <v>0</v>
      </c>
      <c r="M17" s="120"/>
      <c r="N17" s="121"/>
      <c r="O17" s="99"/>
      <c r="P17" s="99"/>
      <c r="Q17" s="99"/>
      <c r="R17" s="99"/>
      <c r="S17" s="114"/>
      <c r="T17" s="115"/>
      <c r="U17" s="116"/>
      <c r="V17" s="117"/>
      <c r="W17" s="118"/>
      <c r="X17" s="99">
        <v>30</v>
      </c>
      <c r="Y17" s="99"/>
      <c r="Z17" s="99"/>
      <c r="AA17" s="99"/>
      <c r="AB17" s="99"/>
      <c r="AC17" s="99"/>
      <c r="AD17" s="119"/>
      <c r="AE17" s="116" t="s">
        <v>47</v>
      </c>
      <c r="AF17" s="104">
        <v>1</v>
      </c>
      <c r="AG17" s="98"/>
      <c r="AH17" s="99"/>
      <c r="AI17" s="99"/>
      <c r="AJ17" s="99"/>
      <c r="AK17" s="99"/>
      <c r="AL17" s="99"/>
      <c r="AM17" s="99"/>
      <c r="AN17" s="119"/>
      <c r="AO17" s="116"/>
      <c r="AP17" s="104"/>
      <c r="AQ17" s="98"/>
      <c r="AR17" s="99"/>
      <c r="AS17" s="99"/>
      <c r="AT17" s="99"/>
      <c r="AU17" s="99"/>
      <c r="AV17" s="99"/>
      <c r="AW17" s="99"/>
      <c r="AX17" s="119"/>
      <c r="AY17" s="116"/>
      <c r="AZ17" s="104"/>
      <c r="BA17" s="98"/>
      <c r="BB17" s="99"/>
      <c r="BC17" s="99"/>
      <c r="BD17" s="99"/>
      <c r="BE17" s="99"/>
      <c r="BF17" s="99"/>
      <c r="BG17" s="99"/>
      <c r="BH17" s="119"/>
      <c r="BI17" s="116"/>
      <c r="BJ17" s="104"/>
      <c r="BK17" s="98"/>
      <c r="BL17" s="99"/>
      <c r="BM17" s="99"/>
      <c r="BN17" s="99"/>
      <c r="BO17" s="99"/>
      <c r="BP17" s="99"/>
      <c r="BQ17" s="99"/>
      <c r="BR17" s="119"/>
      <c r="BS17" s="116"/>
      <c r="BT17" s="105"/>
      <c r="BU17" s="98"/>
      <c r="BV17" s="99"/>
      <c r="BW17" s="99"/>
      <c r="BX17" s="99"/>
      <c r="BY17" s="99"/>
      <c r="BZ17" s="99"/>
      <c r="CA17" s="99"/>
      <c r="CB17" s="119"/>
      <c r="CC17" s="116"/>
      <c r="CD17" s="155"/>
      <c r="CE17" s="158">
        <f t="shared" si="9"/>
        <v>1</v>
      </c>
    </row>
    <row r="18" spans="1:83" s="11" customFormat="1" ht="16.5" customHeight="1">
      <c r="A18" s="14"/>
      <c r="B18" s="113"/>
      <c r="C18" s="113"/>
      <c r="D18" s="113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41"/>
    </row>
    <row r="19" spans="1:83" s="67" customFormat="1" ht="27" customHeight="1">
      <c r="A19" s="74" t="s">
        <v>15</v>
      </c>
      <c r="B19" s="132" t="s">
        <v>41</v>
      </c>
      <c r="C19" s="131"/>
      <c r="D19" s="131"/>
      <c r="E19" s="68">
        <f aca="true" t="shared" si="10" ref="E19:BT19">SUM(E20:E28)</f>
        <v>405</v>
      </c>
      <c r="F19" s="68">
        <f t="shared" si="10"/>
        <v>195</v>
      </c>
      <c r="G19" s="68">
        <f t="shared" si="10"/>
        <v>210</v>
      </c>
      <c r="H19" s="68">
        <f t="shared" si="10"/>
        <v>0</v>
      </c>
      <c r="I19" s="68">
        <f t="shared" si="10"/>
        <v>0</v>
      </c>
      <c r="J19" s="68">
        <f t="shared" si="10"/>
        <v>0</v>
      </c>
      <c r="K19" s="68">
        <f t="shared" si="10"/>
        <v>0</v>
      </c>
      <c r="L19" s="68">
        <f t="shared" si="10"/>
        <v>0</v>
      </c>
      <c r="M19" s="56">
        <f t="shared" si="10"/>
        <v>120</v>
      </c>
      <c r="N19" s="56">
        <f t="shared" si="10"/>
        <v>120</v>
      </c>
      <c r="O19" s="56">
        <f t="shared" si="10"/>
        <v>0</v>
      </c>
      <c r="P19" s="56">
        <f t="shared" si="10"/>
        <v>0</v>
      </c>
      <c r="Q19" s="56">
        <f t="shared" si="10"/>
        <v>0</v>
      </c>
      <c r="R19" s="56">
        <f t="shared" si="10"/>
        <v>0</v>
      </c>
      <c r="S19" s="56">
        <f t="shared" si="10"/>
        <v>0</v>
      </c>
      <c r="T19" s="56">
        <f t="shared" si="10"/>
        <v>0</v>
      </c>
      <c r="U19" s="66">
        <f>COUNTIF(U20:U28,"E")</f>
        <v>2</v>
      </c>
      <c r="V19" s="66">
        <f t="shared" si="10"/>
        <v>16</v>
      </c>
      <c r="W19" s="65">
        <f t="shared" si="10"/>
        <v>75</v>
      </c>
      <c r="X19" s="65">
        <f t="shared" si="10"/>
        <v>90</v>
      </c>
      <c r="Y19" s="65">
        <f t="shared" si="10"/>
        <v>0</v>
      </c>
      <c r="Z19" s="65">
        <f t="shared" si="10"/>
        <v>0</v>
      </c>
      <c r="AA19" s="65">
        <f t="shared" si="10"/>
        <v>0</v>
      </c>
      <c r="AB19" s="65">
        <f t="shared" si="10"/>
        <v>0</v>
      </c>
      <c r="AC19" s="65">
        <f t="shared" si="10"/>
        <v>0</v>
      </c>
      <c r="AD19" s="65">
        <f t="shared" si="10"/>
        <v>0</v>
      </c>
      <c r="AE19" s="66">
        <f>COUNTIF(AE20:AE28,"E")</f>
        <v>1</v>
      </c>
      <c r="AF19" s="66">
        <f t="shared" si="10"/>
        <v>10</v>
      </c>
      <c r="AG19" s="65">
        <f t="shared" si="10"/>
        <v>0</v>
      </c>
      <c r="AH19" s="65">
        <f t="shared" si="10"/>
        <v>0</v>
      </c>
      <c r="AI19" s="65">
        <f t="shared" si="10"/>
        <v>0</v>
      </c>
      <c r="AJ19" s="65">
        <f t="shared" si="10"/>
        <v>0</v>
      </c>
      <c r="AK19" s="65">
        <f t="shared" si="10"/>
        <v>0</v>
      </c>
      <c r="AL19" s="65">
        <f t="shared" si="10"/>
        <v>0</v>
      </c>
      <c r="AM19" s="65">
        <f t="shared" si="10"/>
        <v>0</v>
      </c>
      <c r="AN19" s="65">
        <f t="shared" si="10"/>
        <v>0</v>
      </c>
      <c r="AO19" s="66">
        <f>COUNTIF(AO20:AO28,"E")</f>
        <v>0</v>
      </c>
      <c r="AP19" s="66">
        <f t="shared" si="10"/>
        <v>0</v>
      </c>
      <c r="AQ19" s="65">
        <f t="shared" si="10"/>
        <v>0</v>
      </c>
      <c r="AR19" s="65">
        <f t="shared" si="10"/>
        <v>0</v>
      </c>
      <c r="AS19" s="65">
        <f t="shared" si="10"/>
        <v>0</v>
      </c>
      <c r="AT19" s="65">
        <f t="shared" si="10"/>
        <v>0</v>
      </c>
      <c r="AU19" s="65">
        <f t="shared" si="10"/>
        <v>0</v>
      </c>
      <c r="AV19" s="65">
        <f t="shared" si="10"/>
        <v>0</v>
      </c>
      <c r="AW19" s="65">
        <f t="shared" si="10"/>
        <v>0</v>
      </c>
      <c r="AX19" s="65">
        <f t="shared" si="10"/>
        <v>0</v>
      </c>
      <c r="AY19" s="66">
        <f>COUNTIF(AY20:AY28,"E")</f>
        <v>0</v>
      </c>
      <c r="AZ19" s="66">
        <f t="shared" si="10"/>
        <v>0</v>
      </c>
      <c r="BA19" s="65">
        <f t="shared" si="10"/>
        <v>0</v>
      </c>
      <c r="BB19" s="65">
        <f t="shared" si="10"/>
        <v>0</v>
      </c>
      <c r="BC19" s="65">
        <f t="shared" si="10"/>
        <v>0</v>
      </c>
      <c r="BD19" s="65">
        <f t="shared" si="10"/>
        <v>0</v>
      </c>
      <c r="BE19" s="65">
        <f t="shared" si="10"/>
        <v>0</v>
      </c>
      <c r="BF19" s="65">
        <f t="shared" si="10"/>
        <v>0</v>
      </c>
      <c r="BG19" s="65">
        <f t="shared" si="10"/>
        <v>0</v>
      </c>
      <c r="BH19" s="65">
        <f t="shared" si="10"/>
        <v>0</v>
      </c>
      <c r="BI19" s="66">
        <f>COUNTIF(BI20:BI28,"E")</f>
        <v>0</v>
      </c>
      <c r="BJ19" s="66">
        <f t="shared" si="10"/>
        <v>0</v>
      </c>
      <c r="BK19" s="65">
        <f t="shared" si="10"/>
        <v>0</v>
      </c>
      <c r="BL19" s="65">
        <f t="shared" si="10"/>
        <v>0</v>
      </c>
      <c r="BM19" s="65">
        <f t="shared" si="10"/>
        <v>0</v>
      </c>
      <c r="BN19" s="65">
        <f t="shared" si="10"/>
        <v>0</v>
      </c>
      <c r="BO19" s="65">
        <f t="shared" si="10"/>
        <v>0</v>
      </c>
      <c r="BP19" s="65">
        <f t="shared" si="10"/>
        <v>0</v>
      </c>
      <c r="BQ19" s="65">
        <f t="shared" si="10"/>
        <v>0</v>
      </c>
      <c r="BR19" s="65">
        <f t="shared" si="10"/>
        <v>0</v>
      </c>
      <c r="BS19" s="66">
        <f>COUNTIF(BS20:BS28,"E")</f>
        <v>0</v>
      </c>
      <c r="BT19" s="77">
        <f t="shared" si="10"/>
        <v>0</v>
      </c>
      <c r="BU19" s="65">
        <f aca="true" t="shared" si="11" ref="BU19:CB19">SUM(BU20:BU28)</f>
        <v>0</v>
      </c>
      <c r="BV19" s="65">
        <f t="shared" si="11"/>
        <v>0</v>
      </c>
      <c r="BW19" s="65">
        <f t="shared" si="11"/>
        <v>0</v>
      </c>
      <c r="BX19" s="65">
        <f t="shared" si="11"/>
        <v>0</v>
      </c>
      <c r="BY19" s="65">
        <f t="shared" si="11"/>
        <v>0</v>
      </c>
      <c r="BZ19" s="65">
        <f t="shared" si="11"/>
        <v>0</v>
      </c>
      <c r="CA19" s="65">
        <f t="shared" si="11"/>
        <v>0</v>
      </c>
      <c r="CB19" s="65">
        <f t="shared" si="11"/>
        <v>0</v>
      </c>
      <c r="CC19" s="66">
        <f>COUNTIF(CC20:CC28,"E")</f>
        <v>0</v>
      </c>
      <c r="CD19" s="159">
        <f>SUM(CD20:CD28)</f>
        <v>0</v>
      </c>
      <c r="CE19" s="160">
        <f>SUM(CE20:CE28)</f>
        <v>26</v>
      </c>
    </row>
    <row r="20" spans="1:83" s="11" customFormat="1" ht="14.25" customHeight="1">
      <c r="A20" s="123">
        <v>1</v>
      </c>
      <c r="B20" s="208" t="s">
        <v>54</v>
      </c>
      <c r="C20" s="172"/>
      <c r="D20" s="172"/>
      <c r="E20" s="110">
        <f aca="true" t="shared" si="12" ref="E20:E28">SUM(F20:L20)</f>
        <v>30</v>
      </c>
      <c r="F20" s="97">
        <v>15</v>
      </c>
      <c r="G20" s="97">
        <v>15</v>
      </c>
      <c r="H20" s="97">
        <f aca="true" t="shared" si="13" ref="H20:H28">SUM(O20+Y20+AI20+AS20+BC20+BM20+BW20)</f>
        <v>0</v>
      </c>
      <c r="I20" s="97">
        <f aca="true" t="shared" si="14" ref="I20:I28">SUM(P20+Z20+AJ20+AT20+BD20+BN20+BX20)</f>
        <v>0</v>
      </c>
      <c r="J20" s="97">
        <f aca="true" t="shared" si="15" ref="J20:J28">SUM(Q20+AA20+AK20+AU20+BE20+BO20+BY20)</f>
        <v>0</v>
      </c>
      <c r="K20" s="97">
        <f aca="true" t="shared" si="16" ref="K20:K28">SUM(R20+AB20+AL20+AV20+BF20+BP20+BZ20)</f>
        <v>0</v>
      </c>
      <c r="L20" s="97">
        <f aca="true" t="shared" si="17" ref="L20:L28">SUM(S20+AC20+AM20+AW20+BG20+BQ20+CA20)</f>
        <v>0</v>
      </c>
      <c r="M20" s="98"/>
      <c r="N20" s="99"/>
      <c r="O20" s="99"/>
      <c r="P20" s="99"/>
      <c r="Q20" s="99"/>
      <c r="R20" s="99"/>
      <c r="S20" s="99"/>
      <c r="T20" s="100"/>
      <c r="U20" s="101"/>
      <c r="V20" s="102"/>
      <c r="W20" s="98">
        <v>15</v>
      </c>
      <c r="X20" s="99">
        <v>15</v>
      </c>
      <c r="Y20" s="99"/>
      <c r="Z20" s="99"/>
      <c r="AA20" s="99"/>
      <c r="AB20" s="99"/>
      <c r="AC20" s="99"/>
      <c r="AD20" s="100"/>
      <c r="AE20" s="101" t="s">
        <v>62</v>
      </c>
      <c r="AF20" s="102">
        <v>2</v>
      </c>
      <c r="AG20" s="98"/>
      <c r="AH20" s="99"/>
      <c r="AI20" s="99"/>
      <c r="AJ20" s="99"/>
      <c r="AK20" s="99"/>
      <c r="AL20" s="99"/>
      <c r="AM20" s="99"/>
      <c r="AN20" s="100"/>
      <c r="AO20" s="101"/>
      <c r="AP20" s="102"/>
      <c r="AQ20" s="98"/>
      <c r="AR20" s="99"/>
      <c r="AS20" s="99"/>
      <c r="AT20" s="99"/>
      <c r="AU20" s="99"/>
      <c r="AV20" s="99"/>
      <c r="AW20" s="99"/>
      <c r="AX20" s="100"/>
      <c r="AY20" s="101"/>
      <c r="AZ20" s="102"/>
      <c r="BA20" s="98"/>
      <c r="BB20" s="99"/>
      <c r="BC20" s="99"/>
      <c r="BD20" s="99"/>
      <c r="BE20" s="99"/>
      <c r="BF20" s="99"/>
      <c r="BG20" s="99"/>
      <c r="BH20" s="100"/>
      <c r="BI20" s="101"/>
      <c r="BJ20" s="102"/>
      <c r="BK20" s="98"/>
      <c r="BL20" s="99"/>
      <c r="BM20" s="99"/>
      <c r="BN20" s="99"/>
      <c r="BO20" s="99"/>
      <c r="BP20" s="99"/>
      <c r="BQ20" s="99"/>
      <c r="BR20" s="100"/>
      <c r="BS20" s="101"/>
      <c r="BT20" s="103"/>
      <c r="BU20" s="98"/>
      <c r="BV20" s="99"/>
      <c r="BW20" s="99"/>
      <c r="BX20" s="99"/>
      <c r="BY20" s="99"/>
      <c r="BZ20" s="99"/>
      <c r="CA20" s="99"/>
      <c r="CB20" s="100"/>
      <c r="CC20" s="101"/>
      <c r="CD20" s="155"/>
      <c r="CE20" s="158">
        <f aca="true" t="shared" si="18" ref="CE20:CE28">V20+AF20+AP20+AZ20+BJ20+BT20+CD20</f>
        <v>2</v>
      </c>
    </row>
    <row r="21" spans="1:83" s="11" customFormat="1" ht="26.25" customHeight="1">
      <c r="A21" s="124">
        <v>2</v>
      </c>
      <c r="B21" s="209" t="s">
        <v>69</v>
      </c>
      <c r="C21" s="179"/>
      <c r="D21" s="179"/>
      <c r="E21" s="96">
        <v>60</v>
      </c>
      <c r="F21" s="97">
        <v>30</v>
      </c>
      <c r="G21" s="97">
        <v>30</v>
      </c>
      <c r="H21" s="97">
        <f t="shared" si="13"/>
        <v>0</v>
      </c>
      <c r="I21" s="97">
        <f t="shared" si="14"/>
        <v>0</v>
      </c>
      <c r="J21" s="97">
        <f t="shared" si="15"/>
        <v>0</v>
      </c>
      <c r="K21" s="97">
        <f t="shared" si="16"/>
        <v>0</v>
      </c>
      <c r="L21" s="97">
        <f t="shared" si="17"/>
        <v>0</v>
      </c>
      <c r="M21" s="98">
        <v>30</v>
      </c>
      <c r="N21" s="99">
        <v>30</v>
      </c>
      <c r="O21" s="99"/>
      <c r="P21" s="99"/>
      <c r="Q21" s="99"/>
      <c r="R21" s="99"/>
      <c r="S21" s="99"/>
      <c r="T21" s="100"/>
      <c r="U21" s="101" t="s">
        <v>47</v>
      </c>
      <c r="V21" s="102">
        <v>4</v>
      </c>
      <c r="W21" s="98"/>
      <c r="X21" s="99"/>
      <c r="Y21" s="99"/>
      <c r="Z21" s="99"/>
      <c r="AA21" s="99"/>
      <c r="AB21" s="99"/>
      <c r="AC21" s="99"/>
      <c r="AD21" s="100"/>
      <c r="AE21" s="101"/>
      <c r="AF21" s="102"/>
      <c r="AG21" s="98"/>
      <c r="AH21" s="99"/>
      <c r="AI21" s="99"/>
      <c r="AJ21" s="99"/>
      <c r="AK21" s="99"/>
      <c r="AL21" s="99"/>
      <c r="AM21" s="99"/>
      <c r="AN21" s="100"/>
      <c r="AO21" s="101"/>
      <c r="AP21" s="102"/>
      <c r="AQ21" s="98"/>
      <c r="AR21" s="99"/>
      <c r="AS21" s="99"/>
      <c r="AT21" s="99"/>
      <c r="AU21" s="99"/>
      <c r="AV21" s="99"/>
      <c r="AW21" s="99"/>
      <c r="AX21" s="100"/>
      <c r="AY21" s="101"/>
      <c r="AZ21" s="102"/>
      <c r="BA21" s="98"/>
      <c r="BB21" s="99"/>
      <c r="BC21" s="99"/>
      <c r="BD21" s="99"/>
      <c r="BE21" s="99"/>
      <c r="BF21" s="99"/>
      <c r="BG21" s="99"/>
      <c r="BH21" s="100"/>
      <c r="BI21" s="101"/>
      <c r="BJ21" s="102"/>
      <c r="BK21" s="98"/>
      <c r="BL21" s="99"/>
      <c r="BM21" s="99"/>
      <c r="BN21" s="99"/>
      <c r="BO21" s="99"/>
      <c r="BP21" s="99"/>
      <c r="BQ21" s="99"/>
      <c r="BR21" s="100"/>
      <c r="BS21" s="101"/>
      <c r="BT21" s="103"/>
      <c r="BU21" s="98"/>
      <c r="BV21" s="99"/>
      <c r="BW21" s="99"/>
      <c r="BX21" s="99"/>
      <c r="BY21" s="99"/>
      <c r="BZ21" s="99"/>
      <c r="CA21" s="99"/>
      <c r="CB21" s="100"/>
      <c r="CC21" s="101"/>
      <c r="CD21" s="155"/>
      <c r="CE21" s="158">
        <f t="shared" si="18"/>
        <v>4</v>
      </c>
    </row>
    <row r="22" spans="1:83" s="11" customFormat="1" ht="27" customHeight="1">
      <c r="A22" s="124">
        <v>3</v>
      </c>
      <c r="B22" s="205" t="s">
        <v>63</v>
      </c>
      <c r="C22" s="180"/>
      <c r="D22" s="180"/>
      <c r="E22" s="110">
        <v>60</v>
      </c>
      <c r="F22" s="97">
        <v>30</v>
      </c>
      <c r="G22" s="97">
        <v>30</v>
      </c>
      <c r="H22" s="97">
        <f t="shared" si="13"/>
        <v>0</v>
      </c>
      <c r="I22" s="97">
        <f t="shared" si="14"/>
        <v>0</v>
      </c>
      <c r="J22" s="97">
        <f t="shared" si="15"/>
        <v>0</v>
      </c>
      <c r="K22" s="97">
        <f t="shared" si="16"/>
        <v>0</v>
      </c>
      <c r="L22" s="97">
        <f t="shared" si="17"/>
        <v>0</v>
      </c>
      <c r="M22" s="98">
        <v>30</v>
      </c>
      <c r="N22" s="99">
        <v>30</v>
      </c>
      <c r="O22" s="99"/>
      <c r="P22" s="99"/>
      <c r="Q22" s="99"/>
      <c r="R22" s="99"/>
      <c r="S22" s="99"/>
      <c r="T22" s="100"/>
      <c r="U22" s="101" t="s">
        <v>62</v>
      </c>
      <c r="V22" s="102">
        <v>4</v>
      </c>
      <c r="W22" s="98"/>
      <c r="X22" s="99"/>
      <c r="Y22" s="99"/>
      <c r="Z22" s="99"/>
      <c r="AA22" s="99"/>
      <c r="AB22" s="99"/>
      <c r="AC22" s="99"/>
      <c r="AD22" s="100"/>
      <c r="AE22" s="101"/>
      <c r="AF22" s="102"/>
      <c r="AG22" s="98"/>
      <c r="AH22" s="99"/>
      <c r="AI22" s="99"/>
      <c r="AJ22" s="99"/>
      <c r="AK22" s="99"/>
      <c r="AL22" s="99"/>
      <c r="AM22" s="99"/>
      <c r="AN22" s="100"/>
      <c r="AO22" s="101"/>
      <c r="AP22" s="102"/>
      <c r="AQ22" s="98"/>
      <c r="AR22" s="99"/>
      <c r="AS22" s="99"/>
      <c r="AT22" s="99"/>
      <c r="AU22" s="99"/>
      <c r="AV22" s="99"/>
      <c r="AW22" s="99"/>
      <c r="AX22" s="100"/>
      <c r="AY22" s="101"/>
      <c r="AZ22" s="102"/>
      <c r="BA22" s="98"/>
      <c r="BB22" s="99"/>
      <c r="BC22" s="99"/>
      <c r="BD22" s="99"/>
      <c r="BE22" s="99"/>
      <c r="BF22" s="99"/>
      <c r="BG22" s="99"/>
      <c r="BH22" s="100"/>
      <c r="BI22" s="101"/>
      <c r="BJ22" s="102"/>
      <c r="BK22" s="98"/>
      <c r="BL22" s="99"/>
      <c r="BM22" s="99"/>
      <c r="BN22" s="99"/>
      <c r="BO22" s="99"/>
      <c r="BP22" s="99"/>
      <c r="BQ22" s="99"/>
      <c r="BR22" s="100"/>
      <c r="BS22" s="101"/>
      <c r="BT22" s="103"/>
      <c r="BU22" s="98"/>
      <c r="BV22" s="99"/>
      <c r="BW22" s="99"/>
      <c r="BX22" s="99"/>
      <c r="BY22" s="99"/>
      <c r="BZ22" s="99"/>
      <c r="CA22" s="99"/>
      <c r="CB22" s="100"/>
      <c r="CC22" s="101"/>
      <c r="CD22" s="155"/>
      <c r="CE22" s="158">
        <f t="shared" si="18"/>
        <v>4</v>
      </c>
    </row>
    <row r="23" spans="1:83" s="11" customFormat="1" ht="22.5">
      <c r="A23" s="124">
        <v>4</v>
      </c>
      <c r="B23" s="205" t="s">
        <v>82</v>
      </c>
      <c r="C23" s="181" t="s">
        <v>76</v>
      </c>
      <c r="D23" s="181"/>
      <c r="E23" s="110">
        <f t="shared" si="12"/>
        <v>30</v>
      </c>
      <c r="F23" s="97">
        <v>15</v>
      </c>
      <c r="G23" s="97">
        <v>15</v>
      </c>
      <c r="H23" s="97">
        <f t="shared" si="13"/>
        <v>0</v>
      </c>
      <c r="I23" s="97">
        <f t="shared" si="14"/>
        <v>0</v>
      </c>
      <c r="J23" s="97">
        <f t="shared" si="15"/>
        <v>0</v>
      </c>
      <c r="K23" s="97">
        <f t="shared" si="16"/>
        <v>0</v>
      </c>
      <c r="L23" s="97">
        <f t="shared" si="17"/>
        <v>0</v>
      </c>
      <c r="M23" s="98"/>
      <c r="N23" s="99"/>
      <c r="O23" s="99"/>
      <c r="P23" s="99"/>
      <c r="Q23" s="99"/>
      <c r="R23" s="99"/>
      <c r="S23" s="99"/>
      <c r="T23" s="100"/>
      <c r="U23" s="101"/>
      <c r="V23" s="104"/>
      <c r="W23" s="98">
        <v>15</v>
      </c>
      <c r="X23" s="99">
        <v>15</v>
      </c>
      <c r="Y23" s="99"/>
      <c r="Z23" s="99"/>
      <c r="AA23" s="99"/>
      <c r="AB23" s="99"/>
      <c r="AC23" s="99"/>
      <c r="AD23" s="100"/>
      <c r="AE23" s="101" t="s">
        <v>47</v>
      </c>
      <c r="AF23" s="104">
        <v>2</v>
      </c>
      <c r="AG23" s="98"/>
      <c r="AH23" s="99"/>
      <c r="AI23" s="99"/>
      <c r="AJ23" s="99"/>
      <c r="AK23" s="99"/>
      <c r="AL23" s="99"/>
      <c r="AM23" s="99"/>
      <c r="AN23" s="100"/>
      <c r="AO23" s="101"/>
      <c r="AP23" s="104"/>
      <c r="AQ23" s="98"/>
      <c r="AR23" s="99"/>
      <c r="AS23" s="99"/>
      <c r="AT23" s="99"/>
      <c r="AU23" s="99"/>
      <c r="AV23" s="99"/>
      <c r="AW23" s="99"/>
      <c r="AX23" s="100"/>
      <c r="AY23" s="101"/>
      <c r="AZ23" s="104"/>
      <c r="BA23" s="98"/>
      <c r="BB23" s="99"/>
      <c r="BC23" s="99"/>
      <c r="BD23" s="99"/>
      <c r="BE23" s="99"/>
      <c r="BF23" s="99"/>
      <c r="BG23" s="99"/>
      <c r="BH23" s="100"/>
      <c r="BI23" s="101"/>
      <c r="BJ23" s="104"/>
      <c r="BK23" s="98"/>
      <c r="BL23" s="99"/>
      <c r="BM23" s="99"/>
      <c r="BN23" s="99"/>
      <c r="BO23" s="99"/>
      <c r="BP23" s="99"/>
      <c r="BQ23" s="99"/>
      <c r="BR23" s="100"/>
      <c r="BS23" s="101"/>
      <c r="BT23" s="105"/>
      <c r="BU23" s="98"/>
      <c r="BV23" s="99"/>
      <c r="BW23" s="99"/>
      <c r="BX23" s="99"/>
      <c r="BY23" s="99"/>
      <c r="BZ23" s="99"/>
      <c r="CA23" s="99"/>
      <c r="CB23" s="100"/>
      <c r="CC23" s="101"/>
      <c r="CD23" s="156"/>
      <c r="CE23" s="158">
        <f t="shared" si="18"/>
        <v>2</v>
      </c>
    </row>
    <row r="24" spans="1:83" s="11" customFormat="1" ht="29.25" customHeight="1">
      <c r="A24" s="124">
        <v>5</v>
      </c>
      <c r="B24" s="210" t="s">
        <v>55</v>
      </c>
      <c r="C24" s="182" t="s">
        <v>76</v>
      </c>
      <c r="D24" s="182"/>
      <c r="E24" s="110">
        <f t="shared" si="12"/>
        <v>30</v>
      </c>
      <c r="F24" s="97">
        <v>15</v>
      </c>
      <c r="G24" s="97">
        <v>15</v>
      </c>
      <c r="H24" s="97">
        <f t="shared" si="13"/>
        <v>0</v>
      </c>
      <c r="I24" s="97">
        <f t="shared" si="14"/>
        <v>0</v>
      </c>
      <c r="J24" s="97">
        <f t="shared" si="15"/>
        <v>0</v>
      </c>
      <c r="K24" s="97">
        <f t="shared" si="16"/>
        <v>0</v>
      </c>
      <c r="L24" s="97">
        <f t="shared" si="17"/>
        <v>0</v>
      </c>
      <c r="M24" s="98"/>
      <c r="N24" s="99"/>
      <c r="O24" s="99"/>
      <c r="P24" s="99"/>
      <c r="Q24" s="99"/>
      <c r="R24" s="99"/>
      <c r="S24" s="99"/>
      <c r="T24" s="100"/>
      <c r="U24" s="101"/>
      <c r="V24" s="104"/>
      <c r="W24" s="98">
        <v>15</v>
      </c>
      <c r="X24" s="99">
        <v>15</v>
      </c>
      <c r="Y24" s="99"/>
      <c r="Z24" s="99"/>
      <c r="AA24" s="99"/>
      <c r="AB24" s="99"/>
      <c r="AC24" s="99"/>
      <c r="AD24" s="100"/>
      <c r="AE24" s="101" t="s">
        <v>47</v>
      </c>
      <c r="AF24" s="104">
        <v>2</v>
      </c>
      <c r="AG24" s="98"/>
      <c r="AH24" s="99"/>
      <c r="AI24" s="99"/>
      <c r="AJ24" s="99"/>
      <c r="AK24" s="99"/>
      <c r="AL24" s="99"/>
      <c r="AM24" s="99"/>
      <c r="AN24" s="100"/>
      <c r="AO24" s="101"/>
      <c r="AP24" s="104"/>
      <c r="AQ24" s="98"/>
      <c r="AR24" s="99"/>
      <c r="AS24" s="99"/>
      <c r="AT24" s="99"/>
      <c r="AU24" s="99"/>
      <c r="AV24" s="99"/>
      <c r="AW24" s="99"/>
      <c r="AX24" s="100"/>
      <c r="AY24" s="101"/>
      <c r="AZ24" s="104"/>
      <c r="BA24" s="98"/>
      <c r="BB24" s="99"/>
      <c r="BC24" s="99"/>
      <c r="BD24" s="99"/>
      <c r="BE24" s="99"/>
      <c r="BF24" s="99"/>
      <c r="BG24" s="99"/>
      <c r="BH24" s="100"/>
      <c r="BI24" s="101"/>
      <c r="BJ24" s="104"/>
      <c r="BK24" s="98"/>
      <c r="BL24" s="99"/>
      <c r="BM24" s="99"/>
      <c r="BN24" s="99"/>
      <c r="BO24" s="99"/>
      <c r="BP24" s="99"/>
      <c r="BQ24" s="99"/>
      <c r="BR24" s="100"/>
      <c r="BS24" s="101"/>
      <c r="BT24" s="105"/>
      <c r="BU24" s="98"/>
      <c r="BV24" s="99"/>
      <c r="BW24" s="99"/>
      <c r="BX24" s="99"/>
      <c r="BY24" s="99"/>
      <c r="BZ24" s="99"/>
      <c r="CA24" s="99"/>
      <c r="CB24" s="100"/>
      <c r="CC24" s="101"/>
      <c r="CD24" s="156"/>
      <c r="CE24" s="158">
        <f t="shared" si="18"/>
        <v>2</v>
      </c>
    </row>
    <row r="25" spans="1:83" s="11" customFormat="1" ht="12.75">
      <c r="A25" s="124">
        <v>6</v>
      </c>
      <c r="B25" s="211" t="s">
        <v>56</v>
      </c>
      <c r="C25" s="181"/>
      <c r="D25" s="181"/>
      <c r="E25" s="110">
        <v>60</v>
      </c>
      <c r="F25" s="97">
        <v>30</v>
      </c>
      <c r="G25" s="97">
        <v>30</v>
      </c>
      <c r="H25" s="97">
        <f t="shared" si="13"/>
        <v>0</v>
      </c>
      <c r="I25" s="97">
        <f t="shared" si="14"/>
        <v>0</v>
      </c>
      <c r="J25" s="97">
        <f t="shared" si="15"/>
        <v>0</v>
      </c>
      <c r="K25" s="97">
        <f t="shared" si="16"/>
        <v>0</v>
      </c>
      <c r="L25" s="97">
        <f t="shared" si="17"/>
        <v>0</v>
      </c>
      <c r="M25" s="98">
        <v>30</v>
      </c>
      <c r="N25" s="99">
        <v>30</v>
      </c>
      <c r="O25" s="99"/>
      <c r="P25" s="99"/>
      <c r="Q25" s="99"/>
      <c r="R25" s="99"/>
      <c r="S25" s="99"/>
      <c r="T25" s="100"/>
      <c r="U25" s="101" t="s">
        <v>62</v>
      </c>
      <c r="V25" s="104">
        <v>4</v>
      </c>
      <c r="W25" s="98"/>
      <c r="X25" s="99"/>
      <c r="Y25" s="99"/>
      <c r="Z25" s="99"/>
      <c r="AA25" s="99"/>
      <c r="AB25" s="99"/>
      <c r="AC25" s="99"/>
      <c r="AD25" s="100"/>
      <c r="AE25" s="101"/>
      <c r="AF25" s="104"/>
      <c r="AG25" s="98"/>
      <c r="AH25" s="99"/>
      <c r="AI25" s="99"/>
      <c r="AJ25" s="99"/>
      <c r="AK25" s="99"/>
      <c r="AL25" s="99"/>
      <c r="AM25" s="99"/>
      <c r="AN25" s="100"/>
      <c r="AO25" s="101"/>
      <c r="AP25" s="104"/>
      <c r="AQ25" s="98"/>
      <c r="AR25" s="99"/>
      <c r="AS25" s="99"/>
      <c r="AT25" s="99"/>
      <c r="AU25" s="99"/>
      <c r="AV25" s="99"/>
      <c r="AW25" s="99"/>
      <c r="AX25" s="100"/>
      <c r="AY25" s="101"/>
      <c r="AZ25" s="104"/>
      <c r="BA25" s="98"/>
      <c r="BB25" s="99"/>
      <c r="BC25" s="99"/>
      <c r="BD25" s="99"/>
      <c r="BE25" s="99"/>
      <c r="BF25" s="99"/>
      <c r="BG25" s="99"/>
      <c r="BH25" s="100"/>
      <c r="BI25" s="101"/>
      <c r="BJ25" s="104"/>
      <c r="BK25" s="98"/>
      <c r="BL25" s="99"/>
      <c r="BM25" s="99"/>
      <c r="BN25" s="99"/>
      <c r="BO25" s="99"/>
      <c r="BP25" s="99"/>
      <c r="BQ25" s="99"/>
      <c r="BR25" s="100"/>
      <c r="BS25" s="101"/>
      <c r="BT25" s="105"/>
      <c r="BU25" s="98"/>
      <c r="BV25" s="99"/>
      <c r="BW25" s="99"/>
      <c r="BX25" s="99"/>
      <c r="BY25" s="99"/>
      <c r="BZ25" s="99"/>
      <c r="CA25" s="99"/>
      <c r="CB25" s="100"/>
      <c r="CC25" s="101"/>
      <c r="CD25" s="156"/>
      <c r="CE25" s="158">
        <f t="shared" si="18"/>
        <v>4</v>
      </c>
    </row>
    <row r="26" spans="1:83" s="11" customFormat="1" ht="14.25" customHeight="1">
      <c r="A26" s="124">
        <v>7</v>
      </c>
      <c r="B26" s="205" t="s">
        <v>57</v>
      </c>
      <c r="C26" s="198" t="s">
        <v>76</v>
      </c>
      <c r="D26" s="189"/>
      <c r="E26" s="110">
        <f t="shared" si="12"/>
        <v>30</v>
      </c>
      <c r="F26" s="97">
        <v>15</v>
      </c>
      <c r="G26" s="97">
        <v>15</v>
      </c>
      <c r="H26" s="97">
        <f t="shared" si="13"/>
        <v>0</v>
      </c>
      <c r="I26" s="97">
        <f t="shared" si="14"/>
        <v>0</v>
      </c>
      <c r="J26" s="97">
        <f t="shared" si="15"/>
        <v>0</v>
      </c>
      <c r="K26" s="97">
        <f t="shared" si="16"/>
        <v>0</v>
      </c>
      <c r="L26" s="97">
        <f t="shared" si="17"/>
        <v>0</v>
      </c>
      <c r="M26" s="98"/>
      <c r="N26" s="99"/>
      <c r="O26" s="99"/>
      <c r="P26" s="99"/>
      <c r="Q26" s="99"/>
      <c r="R26" s="99"/>
      <c r="S26" s="99"/>
      <c r="T26" s="100"/>
      <c r="U26" s="101"/>
      <c r="V26" s="104"/>
      <c r="W26" s="98">
        <v>15</v>
      </c>
      <c r="X26" s="99">
        <v>15</v>
      </c>
      <c r="Y26" s="99"/>
      <c r="Z26" s="99"/>
      <c r="AA26" s="99"/>
      <c r="AB26" s="99"/>
      <c r="AC26" s="99"/>
      <c r="AD26" s="100"/>
      <c r="AE26" s="101" t="s">
        <v>47</v>
      </c>
      <c r="AF26" s="104">
        <v>2</v>
      </c>
      <c r="AG26" s="98"/>
      <c r="AH26" s="99"/>
      <c r="AI26" s="99"/>
      <c r="AJ26" s="99"/>
      <c r="AK26" s="99"/>
      <c r="AL26" s="99"/>
      <c r="AM26" s="99"/>
      <c r="AN26" s="100"/>
      <c r="AO26" s="101"/>
      <c r="AP26" s="104"/>
      <c r="AQ26" s="98"/>
      <c r="AR26" s="99"/>
      <c r="AS26" s="99"/>
      <c r="AT26" s="99"/>
      <c r="AU26" s="99"/>
      <c r="AV26" s="99"/>
      <c r="AW26" s="99"/>
      <c r="AX26" s="100"/>
      <c r="AY26" s="101"/>
      <c r="AZ26" s="104"/>
      <c r="BA26" s="98"/>
      <c r="BB26" s="99"/>
      <c r="BC26" s="99"/>
      <c r="BD26" s="99"/>
      <c r="BE26" s="99"/>
      <c r="BF26" s="99"/>
      <c r="BG26" s="99"/>
      <c r="BH26" s="100"/>
      <c r="BI26" s="101"/>
      <c r="BJ26" s="104"/>
      <c r="BK26" s="98"/>
      <c r="BL26" s="99"/>
      <c r="BM26" s="99"/>
      <c r="BN26" s="99"/>
      <c r="BO26" s="99"/>
      <c r="BP26" s="99"/>
      <c r="BQ26" s="99"/>
      <c r="BR26" s="100"/>
      <c r="BS26" s="101"/>
      <c r="BT26" s="105"/>
      <c r="BU26" s="98"/>
      <c r="BV26" s="99"/>
      <c r="BW26" s="99"/>
      <c r="BX26" s="99"/>
      <c r="BY26" s="99"/>
      <c r="BZ26" s="99"/>
      <c r="CA26" s="99"/>
      <c r="CB26" s="100"/>
      <c r="CC26" s="101"/>
      <c r="CD26" s="156"/>
      <c r="CE26" s="158">
        <f t="shared" si="18"/>
        <v>2</v>
      </c>
    </row>
    <row r="27" spans="1:83" s="11" customFormat="1" ht="15.75" customHeight="1">
      <c r="A27" s="124">
        <v>8</v>
      </c>
      <c r="B27" s="212" t="s">
        <v>68</v>
      </c>
      <c r="C27" s="182"/>
      <c r="D27" s="182"/>
      <c r="E27" s="110">
        <v>60</v>
      </c>
      <c r="F27" s="97">
        <v>30</v>
      </c>
      <c r="G27" s="97">
        <v>30</v>
      </c>
      <c r="H27" s="97">
        <f t="shared" si="13"/>
        <v>0</v>
      </c>
      <c r="I27" s="97">
        <f t="shared" si="14"/>
        <v>0</v>
      </c>
      <c r="J27" s="97">
        <f t="shared" si="15"/>
        <v>0</v>
      </c>
      <c r="K27" s="97">
        <f t="shared" si="16"/>
        <v>0</v>
      </c>
      <c r="L27" s="97">
        <f t="shared" si="17"/>
        <v>0</v>
      </c>
      <c r="M27" s="98">
        <v>30</v>
      </c>
      <c r="N27" s="99">
        <v>30</v>
      </c>
      <c r="O27" s="99"/>
      <c r="P27" s="99"/>
      <c r="Q27" s="99"/>
      <c r="R27" s="99"/>
      <c r="S27" s="99"/>
      <c r="T27" s="100"/>
      <c r="U27" s="101" t="s">
        <v>47</v>
      </c>
      <c r="V27" s="104">
        <v>4</v>
      </c>
      <c r="W27" s="98"/>
      <c r="X27" s="99"/>
      <c r="Y27" s="99"/>
      <c r="Z27" s="99"/>
      <c r="AA27" s="99"/>
      <c r="AB27" s="99"/>
      <c r="AC27" s="99"/>
      <c r="AD27" s="100"/>
      <c r="AE27" s="101"/>
      <c r="AF27" s="104"/>
      <c r="AG27" s="98"/>
      <c r="AH27" s="99"/>
      <c r="AI27" s="99"/>
      <c r="AJ27" s="99"/>
      <c r="AK27" s="99"/>
      <c r="AL27" s="99"/>
      <c r="AM27" s="99"/>
      <c r="AN27" s="100"/>
      <c r="AO27" s="101"/>
      <c r="AP27" s="104"/>
      <c r="AQ27" s="98"/>
      <c r="AR27" s="99"/>
      <c r="AS27" s="99"/>
      <c r="AT27" s="99"/>
      <c r="AU27" s="99"/>
      <c r="AV27" s="99"/>
      <c r="AW27" s="99"/>
      <c r="AX27" s="100"/>
      <c r="AY27" s="101"/>
      <c r="AZ27" s="104"/>
      <c r="BA27" s="98"/>
      <c r="BB27" s="99"/>
      <c r="BC27" s="99"/>
      <c r="BD27" s="99"/>
      <c r="BE27" s="99"/>
      <c r="BF27" s="99"/>
      <c r="BG27" s="99"/>
      <c r="BH27" s="100"/>
      <c r="BI27" s="101"/>
      <c r="BJ27" s="104"/>
      <c r="BK27" s="98"/>
      <c r="BL27" s="99"/>
      <c r="BM27" s="99"/>
      <c r="BN27" s="99"/>
      <c r="BO27" s="99"/>
      <c r="BP27" s="99"/>
      <c r="BQ27" s="99"/>
      <c r="BR27" s="100"/>
      <c r="BS27" s="101"/>
      <c r="BT27" s="105"/>
      <c r="BU27" s="98"/>
      <c r="BV27" s="99"/>
      <c r="BW27" s="99"/>
      <c r="BX27" s="99"/>
      <c r="BY27" s="99"/>
      <c r="BZ27" s="99"/>
      <c r="CA27" s="99"/>
      <c r="CB27" s="100"/>
      <c r="CC27" s="101"/>
      <c r="CD27" s="156"/>
      <c r="CE27" s="158">
        <f t="shared" si="18"/>
        <v>4</v>
      </c>
    </row>
    <row r="28" spans="1:83" s="11" customFormat="1" ht="12.75">
      <c r="A28" s="125">
        <v>9</v>
      </c>
      <c r="B28" s="210" t="s">
        <v>89</v>
      </c>
      <c r="C28" s="198" t="s">
        <v>76</v>
      </c>
      <c r="D28" s="189"/>
      <c r="E28" s="111">
        <f t="shared" si="12"/>
        <v>45</v>
      </c>
      <c r="F28" s="112">
        <v>15</v>
      </c>
      <c r="G28" s="112">
        <v>30</v>
      </c>
      <c r="H28" s="112">
        <f t="shared" si="13"/>
        <v>0</v>
      </c>
      <c r="I28" s="112">
        <f t="shared" si="14"/>
        <v>0</v>
      </c>
      <c r="J28" s="112">
        <f t="shared" si="15"/>
        <v>0</v>
      </c>
      <c r="K28" s="112">
        <f t="shared" si="16"/>
        <v>0</v>
      </c>
      <c r="L28" s="112">
        <f t="shared" si="17"/>
        <v>0</v>
      </c>
      <c r="M28" s="120"/>
      <c r="N28" s="121"/>
      <c r="O28" s="121"/>
      <c r="P28" s="121"/>
      <c r="Q28" s="121"/>
      <c r="R28" s="121"/>
      <c r="S28" s="121"/>
      <c r="T28" s="100"/>
      <c r="U28" s="122"/>
      <c r="V28" s="104"/>
      <c r="W28" s="120">
        <v>15</v>
      </c>
      <c r="X28" s="121">
        <v>30</v>
      </c>
      <c r="Y28" s="121"/>
      <c r="Z28" s="121"/>
      <c r="AA28" s="121"/>
      <c r="AB28" s="121"/>
      <c r="AC28" s="121"/>
      <c r="AD28" s="100"/>
      <c r="AE28" s="122" t="s">
        <v>47</v>
      </c>
      <c r="AF28" s="104">
        <v>2</v>
      </c>
      <c r="AG28" s="120"/>
      <c r="AH28" s="121"/>
      <c r="AI28" s="121"/>
      <c r="AJ28" s="121"/>
      <c r="AK28" s="121"/>
      <c r="AL28" s="121"/>
      <c r="AM28" s="121"/>
      <c r="AN28" s="100"/>
      <c r="AO28" s="122"/>
      <c r="AP28" s="104"/>
      <c r="AQ28" s="120"/>
      <c r="AR28" s="121"/>
      <c r="AS28" s="121"/>
      <c r="AT28" s="121"/>
      <c r="AU28" s="121"/>
      <c r="AV28" s="121"/>
      <c r="AW28" s="121"/>
      <c r="AX28" s="100"/>
      <c r="AY28" s="122"/>
      <c r="AZ28" s="104"/>
      <c r="BA28" s="120"/>
      <c r="BB28" s="121"/>
      <c r="BC28" s="121"/>
      <c r="BD28" s="121"/>
      <c r="BE28" s="121"/>
      <c r="BF28" s="121"/>
      <c r="BG28" s="121"/>
      <c r="BH28" s="100"/>
      <c r="BI28" s="122"/>
      <c r="BJ28" s="104"/>
      <c r="BK28" s="120"/>
      <c r="BL28" s="121"/>
      <c r="BM28" s="121"/>
      <c r="BN28" s="121"/>
      <c r="BO28" s="121"/>
      <c r="BP28" s="121"/>
      <c r="BQ28" s="121"/>
      <c r="BR28" s="100"/>
      <c r="BS28" s="122"/>
      <c r="BT28" s="105"/>
      <c r="BU28" s="120"/>
      <c r="BV28" s="121"/>
      <c r="BW28" s="121"/>
      <c r="BX28" s="121"/>
      <c r="BY28" s="121"/>
      <c r="BZ28" s="121"/>
      <c r="CA28" s="121"/>
      <c r="CB28" s="100"/>
      <c r="CC28" s="122"/>
      <c r="CD28" s="156"/>
      <c r="CE28" s="158">
        <f t="shared" si="18"/>
        <v>2</v>
      </c>
    </row>
    <row r="29" spans="1:83" s="11" customFormat="1" ht="16.5" customHeight="1">
      <c r="A29" s="14"/>
      <c r="B29" s="113"/>
      <c r="C29" s="113"/>
      <c r="D29" s="113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41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41"/>
    </row>
    <row r="30" spans="1:83" s="67" customFormat="1" ht="26.25" customHeight="1">
      <c r="A30" s="74" t="s">
        <v>16</v>
      </c>
      <c r="B30" s="214" t="s">
        <v>40</v>
      </c>
      <c r="C30" s="107"/>
      <c r="D30" s="107"/>
      <c r="E30" s="64">
        <f aca="true" t="shared" si="19" ref="E30:T30">SUM(E31:E38)</f>
        <v>390</v>
      </c>
      <c r="F30" s="64">
        <f t="shared" si="19"/>
        <v>210</v>
      </c>
      <c r="G30" s="64">
        <f t="shared" si="19"/>
        <v>180</v>
      </c>
      <c r="H30" s="64">
        <f t="shared" si="19"/>
        <v>0</v>
      </c>
      <c r="I30" s="64">
        <f t="shared" si="19"/>
        <v>0</v>
      </c>
      <c r="J30" s="64">
        <f t="shared" si="19"/>
        <v>0</v>
      </c>
      <c r="K30" s="64">
        <f t="shared" si="19"/>
        <v>0</v>
      </c>
      <c r="L30" s="64">
        <f t="shared" si="19"/>
        <v>0</v>
      </c>
      <c r="M30" s="56">
        <f t="shared" si="19"/>
        <v>60</v>
      </c>
      <c r="N30" s="56">
        <f t="shared" si="19"/>
        <v>60</v>
      </c>
      <c r="O30" s="56">
        <f t="shared" si="19"/>
        <v>0</v>
      </c>
      <c r="P30" s="56">
        <f t="shared" si="19"/>
        <v>0</v>
      </c>
      <c r="Q30" s="56">
        <f t="shared" si="19"/>
        <v>0</v>
      </c>
      <c r="R30" s="56">
        <f t="shared" si="19"/>
        <v>0</v>
      </c>
      <c r="S30" s="56">
        <f t="shared" si="19"/>
        <v>0</v>
      </c>
      <c r="T30" s="56">
        <f t="shared" si="19"/>
        <v>0</v>
      </c>
      <c r="U30" s="66">
        <f>COUNTIF(U31:U38,"E")</f>
        <v>1</v>
      </c>
      <c r="V30" s="66">
        <f aca="true" t="shared" si="20" ref="V30:AD30">SUM(V31:V38)</f>
        <v>8</v>
      </c>
      <c r="W30" s="65">
        <f t="shared" si="20"/>
        <v>120</v>
      </c>
      <c r="X30" s="65">
        <f t="shared" si="20"/>
        <v>105</v>
      </c>
      <c r="Y30" s="65">
        <f t="shared" si="20"/>
        <v>0</v>
      </c>
      <c r="Z30" s="65">
        <f t="shared" si="20"/>
        <v>0</v>
      </c>
      <c r="AA30" s="65">
        <f t="shared" si="20"/>
        <v>0</v>
      </c>
      <c r="AB30" s="65">
        <f t="shared" si="20"/>
        <v>0</v>
      </c>
      <c r="AC30" s="65">
        <f t="shared" si="20"/>
        <v>0</v>
      </c>
      <c r="AD30" s="65">
        <f t="shared" si="20"/>
        <v>0</v>
      </c>
      <c r="AE30" s="66">
        <f>COUNTIF(AE31:AE38,"E")</f>
        <v>2</v>
      </c>
      <c r="AF30" s="66">
        <f aca="true" t="shared" si="21" ref="AF30:AN30">SUM(AF31:AF38)</f>
        <v>13</v>
      </c>
      <c r="AG30" s="65">
        <f t="shared" si="21"/>
        <v>30</v>
      </c>
      <c r="AH30" s="65">
        <f t="shared" si="21"/>
        <v>15</v>
      </c>
      <c r="AI30" s="65">
        <f t="shared" si="21"/>
        <v>0</v>
      </c>
      <c r="AJ30" s="65">
        <f t="shared" si="21"/>
        <v>0</v>
      </c>
      <c r="AK30" s="65">
        <f t="shared" si="21"/>
        <v>0</v>
      </c>
      <c r="AL30" s="65">
        <f t="shared" si="21"/>
        <v>0</v>
      </c>
      <c r="AM30" s="65">
        <f t="shared" si="21"/>
        <v>0</v>
      </c>
      <c r="AN30" s="65">
        <f t="shared" si="21"/>
        <v>0</v>
      </c>
      <c r="AO30" s="66">
        <f>COUNTIF(AO31:AO38,"E")</f>
        <v>0</v>
      </c>
      <c r="AP30" s="66">
        <f aca="true" t="shared" si="22" ref="AP30:AX30">SUM(AP31:AP38)</f>
        <v>2</v>
      </c>
      <c r="AQ30" s="65">
        <f t="shared" si="22"/>
        <v>0</v>
      </c>
      <c r="AR30" s="65">
        <f t="shared" si="22"/>
        <v>0</v>
      </c>
      <c r="AS30" s="65">
        <f t="shared" si="22"/>
        <v>0</v>
      </c>
      <c r="AT30" s="65">
        <f t="shared" si="22"/>
        <v>0</v>
      </c>
      <c r="AU30" s="65">
        <f t="shared" si="22"/>
        <v>0</v>
      </c>
      <c r="AV30" s="65">
        <f t="shared" si="22"/>
        <v>0</v>
      </c>
      <c r="AW30" s="65">
        <f t="shared" si="22"/>
        <v>0</v>
      </c>
      <c r="AX30" s="65">
        <f t="shared" si="22"/>
        <v>0</v>
      </c>
      <c r="AY30" s="66">
        <f>COUNTIF(AY31:AY38,"E")</f>
        <v>0</v>
      </c>
      <c r="AZ30" s="66">
        <f aca="true" t="shared" si="23" ref="AZ30:BH30">SUM(AZ31:AZ38)</f>
        <v>0</v>
      </c>
      <c r="BA30" s="65">
        <f t="shared" si="23"/>
        <v>0</v>
      </c>
      <c r="BB30" s="65">
        <f t="shared" si="23"/>
        <v>0</v>
      </c>
      <c r="BC30" s="65">
        <f t="shared" si="23"/>
        <v>0</v>
      </c>
      <c r="BD30" s="65">
        <f t="shared" si="23"/>
        <v>0</v>
      </c>
      <c r="BE30" s="65">
        <f t="shared" si="23"/>
        <v>0</v>
      </c>
      <c r="BF30" s="65">
        <f t="shared" si="23"/>
        <v>0</v>
      </c>
      <c r="BG30" s="65">
        <f t="shared" si="23"/>
        <v>0</v>
      </c>
      <c r="BH30" s="65">
        <f t="shared" si="23"/>
        <v>0</v>
      </c>
      <c r="BI30" s="66">
        <f>COUNTIF(BI31:BI38,"E")</f>
        <v>0</v>
      </c>
      <c r="BJ30" s="66">
        <f aca="true" t="shared" si="24" ref="BJ30:BR30">SUM(BJ31:BJ38)</f>
        <v>0</v>
      </c>
      <c r="BK30" s="65">
        <f t="shared" si="24"/>
        <v>0</v>
      </c>
      <c r="BL30" s="65">
        <f t="shared" si="24"/>
        <v>0</v>
      </c>
      <c r="BM30" s="65">
        <f t="shared" si="24"/>
        <v>0</v>
      </c>
      <c r="BN30" s="65">
        <f t="shared" si="24"/>
        <v>0</v>
      </c>
      <c r="BO30" s="65">
        <f t="shared" si="24"/>
        <v>0</v>
      </c>
      <c r="BP30" s="65">
        <f t="shared" si="24"/>
        <v>0</v>
      </c>
      <c r="BQ30" s="65">
        <f t="shared" si="24"/>
        <v>0</v>
      </c>
      <c r="BR30" s="65">
        <f t="shared" si="24"/>
        <v>0</v>
      </c>
      <c r="BS30" s="66">
        <f>COUNTIF(BS31:BS38,"E")</f>
        <v>0</v>
      </c>
      <c r="BT30" s="77">
        <f aca="true" t="shared" si="25" ref="BT30:CB30">SUM(BT31:BT38)</f>
        <v>0</v>
      </c>
      <c r="BU30" s="65">
        <f t="shared" si="25"/>
        <v>0</v>
      </c>
      <c r="BV30" s="65">
        <f t="shared" si="25"/>
        <v>0</v>
      </c>
      <c r="BW30" s="65">
        <f t="shared" si="25"/>
        <v>0</v>
      </c>
      <c r="BX30" s="65">
        <f t="shared" si="25"/>
        <v>0</v>
      </c>
      <c r="BY30" s="65">
        <f t="shared" si="25"/>
        <v>0</v>
      </c>
      <c r="BZ30" s="65">
        <f t="shared" si="25"/>
        <v>0</v>
      </c>
      <c r="CA30" s="65">
        <f t="shared" si="25"/>
        <v>0</v>
      </c>
      <c r="CB30" s="65">
        <f t="shared" si="25"/>
        <v>0</v>
      </c>
      <c r="CC30" s="66">
        <f>COUNTIF(CC31:CC38,"E")</f>
        <v>0</v>
      </c>
      <c r="CD30" s="159">
        <f>SUM(CD31:CD38)</f>
        <v>0</v>
      </c>
      <c r="CE30" s="160">
        <f>SUM(CE31:CE38)</f>
        <v>23</v>
      </c>
    </row>
    <row r="31" spans="1:83" s="11" customFormat="1" ht="12.75">
      <c r="A31" s="123">
        <v>1</v>
      </c>
      <c r="B31" s="208" t="s">
        <v>64</v>
      </c>
      <c r="C31" s="182"/>
      <c r="D31" s="182"/>
      <c r="E31" s="96">
        <v>60</v>
      </c>
      <c r="F31" s="97">
        <v>30</v>
      </c>
      <c r="G31" s="97">
        <v>30</v>
      </c>
      <c r="H31" s="97">
        <f aca="true" t="shared" si="26" ref="H31:L38">SUM(O31+Y31+AI31+AS31+BC31+BM31+BW31)</f>
        <v>0</v>
      </c>
      <c r="I31" s="97">
        <f t="shared" si="26"/>
        <v>0</v>
      </c>
      <c r="J31" s="97">
        <f t="shared" si="26"/>
        <v>0</v>
      </c>
      <c r="K31" s="97">
        <f t="shared" si="26"/>
        <v>0</v>
      </c>
      <c r="L31" s="97">
        <f t="shared" si="26"/>
        <v>0</v>
      </c>
      <c r="M31" s="98">
        <v>30</v>
      </c>
      <c r="N31" s="99">
        <v>30</v>
      </c>
      <c r="O31" s="99"/>
      <c r="P31" s="99"/>
      <c r="Q31" s="99"/>
      <c r="R31" s="99"/>
      <c r="S31" s="99"/>
      <c r="T31" s="100"/>
      <c r="U31" s="101" t="s">
        <v>62</v>
      </c>
      <c r="V31" s="102">
        <v>4</v>
      </c>
      <c r="W31" s="98"/>
      <c r="X31" s="99"/>
      <c r="Y31" s="99"/>
      <c r="Z31" s="99"/>
      <c r="AA31" s="99"/>
      <c r="AB31" s="99"/>
      <c r="AC31" s="99"/>
      <c r="AD31" s="100"/>
      <c r="AE31" s="101"/>
      <c r="AF31" s="102"/>
      <c r="AG31" s="98"/>
      <c r="AH31" s="99"/>
      <c r="AI31" s="99"/>
      <c r="AJ31" s="99"/>
      <c r="AK31" s="99"/>
      <c r="AL31" s="99"/>
      <c r="AM31" s="99"/>
      <c r="AN31" s="100"/>
      <c r="AO31" s="101"/>
      <c r="AP31" s="102"/>
      <c r="AQ31" s="98"/>
      <c r="AR31" s="99"/>
      <c r="AS31" s="99"/>
      <c r="AT31" s="99"/>
      <c r="AU31" s="99"/>
      <c r="AV31" s="99"/>
      <c r="AW31" s="99"/>
      <c r="AX31" s="100"/>
      <c r="AY31" s="101"/>
      <c r="AZ31" s="102"/>
      <c r="BA31" s="98"/>
      <c r="BB31" s="99"/>
      <c r="BC31" s="99"/>
      <c r="BD31" s="99"/>
      <c r="BE31" s="99"/>
      <c r="BF31" s="99"/>
      <c r="BG31" s="99"/>
      <c r="BH31" s="100"/>
      <c r="BI31" s="101"/>
      <c r="BJ31" s="102"/>
      <c r="BK31" s="98"/>
      <c r="BL31" s="99"/>
      <c r="BM31" s="99"/>
      <c r="BN31" s="99"/>
      <c r="BO31" s="99"/>
      <c r="BP31" s="99"/>
      <c r="BQ31" s="99"/>
      <c r="BR31" s="100"/>
      <c r="BS31" s="101"/>
      <c r="BT31" s="103"/>
      <c r="BU31" s="98"/>
      <c r="BV31" s="99"/>
      <c r="BW31" s="99"/>
      <c r="BX31" s="99"/>
      <c r="BY31" s="99"/>
      <c r="BZ31" s="99"/>
      <c r="CA31" s="99"/>
      <c r="CB31" s="100"/>
      <c r="CC31" s="101"/>
      <c r="CD31" s="155"/>
      <c r="CE31" s="158">
        <f aca="true" t="shared" si="27" ref="CE31:CE38">V31+AF31+AP31+AZ31+BJ31+BT31+CD31</f>
        <v>4</v>
      </c>
    </row>
    <row r="32" spans="1:83" s="11" customFormat="1" ht="12.75">
      <c r="A32" s="124">
        <v>2</v>
      </c>
      <c r="B32" s="212" t="s">
        <v>50</v>
      </c>
      <c r="C32" s="182" t="s">
        <v>76</v>
      </c>
      <c r="D32" s="182"/>
      <c r="E32" s="96">
        <f aca="true" t="shared" si="28" ref="E32:E38">SUM(F32:L32)</f>
        <v>45</v>
      </c>
      <c r="F32" s="97">
        <v>30</v>
      </c>
      <c r="G32" s="97">
        <v>15</v>
      </c>
      <c r="H32" s="97">
        <f t="shared" si="26"/>
        <v>0</v>
      </c>
      <c r="I32" s="97">
        <f t="shared" si="26"/>
        <v>0</v>
      </c>
      <c r="J32" s="97">
        <f t="shared" si="26"/>
        <v>0</v>
      </c>
      <c r="K32" s="97">
        <f t="shared" si="26"/>
        <v>0</v>
      </c>
      <c r="L32" s="97">
        <f t="shared" si="26"/>
        <v>0</v>
      </c>
      <c r="M32" s="98"/>
      <c r="N32" s="99"/>
      <c r="O32" s="99"/>
      <c r="P32" s="99"/>
      <c r="Q32" s="99"/>
      <c r="R32" s="99"/>
      <c r="S32" s="99"/>
      <c r="T32" s="100"/>
      <c r="U32" s="101"/>
      <c r="V32" s="102"/>
      <c r="W32" s="98">
        <v>30</v>
      </c>
      <c r="X32" s="99">
        <v>15</v>
      </c>
      <c r="Y32" s="99"/>
      <c r="Z32" s="99"/>
      <c r="AA32" s="99"/>
      <c r="AB32" s="99"/>
      <c r="AC32" s="99"/>
      <c r="AD32" s="100"/>
      <c r="AE32" s="101" t="s">
        <v>62</v>
      </c>
      <c r="AF32" s="102">
        <v>3</v>
      </c>
      <c r="AG32" s="98"/>
      <c r="AH32" s="99"/>
      <c r="AI32" s="99"/>
      <c r="AJ32" s="99"/>
      <c r="AK32" s="99"/>
      <c r="AL32" s="99"/>
      <c r="AM32" s="99"/>
      <c r="AN32" s="100"/>
      <c r="AO32" s="101"/>
      <c r="AP32" s="102"/>
      <c r="AQ32" s="98"/>
      <c r="AR32" s="99"/>
      <c r="AS32" s="99"/>
      <c r="AT32" s="99"/>
      <c r="AU32" s="99"/>
      <c r="AV32" s="99"/>
      <c r="AW32" s="99"/>
      <c r="AX32" s="100"/>
      <c r="AY32" s="101"/>
      <c r="AZ32" s="102"/>
      <c r="BA32" s="98"/>
      <c r="BB32" s="99"/>
      <c r="BC32" s="99"/>
      <c r="BD32" s="99"/>
      <c r="BE32" s="99"/>
      <c r="BF32" s="99"/>
      <c r="BG32" s="99"/>
      <c r="BH32" s="100"/>
      <c r="BI32" s="101"/>
      <c r="BJ32" s="102"/>
      <c r="BK32" s="98"/>
      <c r="BL32" s="99"/>
      <c r="BM32" s="99"/>
      <c r="BN32" s="99"/>
      <c r="BO32" s="99"/>
      <c r="BP32" s="99"/>
      <c r="BQ32" s="99"/>
      <c r="BR32" s="100"/>
      <c r="BS32" s="101"/>
      <c r="BT32" s="103"/>
      <c r="BU32" s="98"/>
      <c r="BV32" s="99"/>
      <c r="BW32" s="99"/>
      <c r="BX32" s="99"/>
      <c r="BY32" s="99"/>
      <c r="BZ32" s="99"/>
      <c r="CA32" s="99"/>
      <c r="CB32" s="100"/>
      <c r="CC32" s="101"/>
      <c r="CD32" s="155"/>
      <c r="CE32" s="158">
        <f t="shared" si="27"/>
        <v>3</v>
      </c>
    </row>
    <row r="33" spans="1:83" s="11" customFormat="1" ht="12.75">
      <c r="A33" s="124">
        <v>3</v>
      </c>
      <c r="B33" s="205" t="s">
        <v>51</v>
      </c>
      <c r="C33" s="180" t="s">
        <v>76</v>
      </c>
      <c r="D33" s="180"/>
      <c r="E33" s="96">
        <f t="shared" si="28"/>
        <v>45</v>
      </c>
      <c r="F33" s="97">
        <v>15</v>
      </c>
      <c r="G33" s="97">
        <v>30</v>
      </c>
      <c r="H33" s="97">
        <f t="shared" si="26"/>
        <v>0</v>
      </c>
      <c r="I33" s="97">
        <f t="shared" si="26"/>
        <v>0</v>
      </c>
      <c r="J33" s="97">
        <f t="shared" si="26"/>
        <v>0</v>
      </c>
      <c r="K33" s="97">
        <f t="shared" si="26"/>
        <v>0</v>
      </c>
      <c r="L33" s="97">
        <f t="shared" si="26"/>
        <v>0</v>
      </c>
      <c r="M33" s="98"/>
      <c r="N33" s="99"/>
      <c r="O33" s="99"/>
      <c r="P33" s="99"/>
      <c r="Q33" s="99"/>
      <c r="R33" s="99"/>
      <c r="S33" s="99"/>
      <c r="T33" s="100"/>
      <c r="U33" s="101"/>
      <c r="V33" s="102"/>
      <c r="W33" s="98">
        <v>15</v>
      </c>
      <c r="X33" s="99">
        <v>30</v>
      </c>
      <c r="Y33" s="99"/>
      <c r="Z33" s="99"/>
      <c r="AA33" s="99"/>
      <c r="AB33" s="99"/>
      <c r="AC33" s="99"/>
      <c r="AD33" s="100"/>
      <c r="AE33" s="101" t="s">
        <v>62</v>
      </c>
      <c r="AF33" s="102">
        <v>2</v>
      </c>
      <c r="AG33" s="98"/>
      <c r="AH33" s="99"/>
      <c r="AI33" s="99"/>
      <c r="AJ33" s="99"/>
      <c r="AK33" s="99"/>
      <c r="AL33" s="99"/>
      <c r="AM33" s="99"/>
      <c r="AN33" s="100"/>
      <c r="AO33" s="101"/>
      <c r="AP33" s="102"/>
      <c r="AQ33" s="98"/>
      <c r="AR33" s="99"/>
      <c r="AS33" s="99"/>
      <c r="AT33" s="99"/>
      <c r="AU33" s="99"/>
      <c r="AV33" s="99"/>
      <c r="AW33" s="99"/>
      <c r="AX33" s="100"/>
      <c r="AY33" s="101"/>
      <c r="AZ33" s="102"/>
      <c r="BA33" s="98"/>
      <c r="BB33" s="99"/>
      <c r="BC33" s="99"/>
      <c r="BD33" s="99"/>
      <c r="BE33" s="99"/>
      <c r="BF33" s="99"/>
      <c r="BG33" s="99"/>
      <c r="BH33" s="100"/>
      <c r="BI33" s="101"/>
      <c r="BJ33" s="102"/>
      <c r="BK33" s="98"/>
      <c r="BL33" s="99"/>
      <c r="BM33" s="99"/>
      <c r="BN33" s="99"/>
      <c r="BO33" s="99"/>
      <c r="BP33" s="99"/>
      <c r="BQ33" s="99"/>
      <c r="BR33" s="100"/>
      <c r="BS33" s="101"/>
      <c r="BT33" s="103"/>
      <c r="BU33" s="98"/>
      <c r="BV33" s="99"/>
      <c r="BW33" s="99"/>
      <c r="BX33" s="99"/>
      <c r="BY33" s="99"/>
      <c r="BZ33" s="99"/>
      <c r="CA33" s="99"/>
      <c r="CB33" s="100"/>
      <c r="CC33" s="101"/>
      <c r="CD33" s="155"/>
      <c r="CE33" s="158">
        <f t="shared" si="27"/>
        <v>2</v>
      </c>
    </row>
    <row r="34" spans="1:83" s="11" customFormat="1" ht="12.75">
      <c r="A34" s="124">
        <v>4</v>
      </c>
      <c r="B34" s="205" t="s">
        <v>53</v>
      </c>
      <c r="C34" s="181" t="s">
        <v>76</v>
      </c>
      <c r="D34" s="181"/>
      <c r="E34" s="96">
        <f t="shared" si="28"/>
        <v>45</v>
      </c>
      <c r="F34" s="97">
        <v>30</v>
      </c>
      <c r="G34" s="97">
        <v>15</v>
      </c>
      <c r="H34" s="97">
        <f t="shared" si="26"/>
        <v>0</v>
      </c>
      <c r="I34" s="97">
        <f t="shared" si="26"/>
        <v>0</v>
      </c>
      <c r="J34" s="97">
        <f t="shared" si="26"/>
        <v>0</v>
      </c>
      <c r="K34" s="97">
        <f t="shared" si="26"/>
        <v>0</v>
      </c>
      <c r="L34" s="97">
        <f t="shared" si="26"/>
        <v>0</v>
      </c>
      <c r="M34" s="98"/>
      <c r="N34" s="99"/>
      <c r="O34" s="99"/>
      <c r="P34" s="99"/>
      <c r="Q34" s="99"/>
      <c r="R34" s="99"/>
      <c r="S34" s="99"/>
      <c r="T34" s="100"/>
      <c r="U34" s="101"/>
      <c r="V34" s="104"/>
      <c r="W34" s="98"/>
      <c r="X34" s="99"/>
      <c r="Y34" s="99"/>
      <c r="Z34" s="99"/>
      <c r="AA34" s="99"/>
      <c r="AB34" s="99"/>
      <c r="AC34" s="99"/>
      <c r="AD34" s="100"/>
      <c r="AE34" s="101"/>
      <c r="AF34" s="104"/>
      <c r="AG34" s="98">
        <v>30</v>
      </c>
      <c r="AH34" s="99">
        <v>15</v>
      </c>
      <c r="AI34" s="99"/>
      <c r="AJ34" s="99"/>
      <c r="AK34" s="99"/>
      <c r="AL34" s="99"/>
      <c r="AM34" s="99"/>
      <c r="AN34" s="100"/>
      <c r="AO34" s="101" t="s">
        <v>47</v>
      </c>
      <c r="AP34" s="104">
        <v>2</v>
      </c>
      <c r="AQ34" s="98"/>
      <c r="AR34" s="99"/>
      <c r="AS34" s="99"/>
      <c r="AT34" s="99"/>
      <c r="AU34" s="99"/>
      <c r="AV34" s="99"/>
      <c r="AW34" s="99"/>
      <c r="AX34" s="100"/>
      <c r="AY34" s="101"/>
      <c r="AZ34" s="104"/>
      <c r="BA34" s="98"/>
      <c r="BB34" s="99"/>
      <c r="BC34" s="99"/>
      <c r="BD34" s="99"/>
      <c r="BE34" s="99"/>
      <c r="BF34" s="99"/>
      <c r="BG34" s="99"/>
      <c r="BH34" s="100"/>
      <c r="BI34" s="101"/>
      <c r="BJ34" s="104"/>
      <c r="BK34" s="98"/>
      <c r="BL34" s="99"/>
      <c r="BM34" s="99"/>
      <c r="BN34" s="99"/>
      <c r="BO34" s="99"/>
      <c r="BP34" s="99"/>
      <c r="BQ34" s="99"/>
      <c r="BR34" s="100"/>
      <c r="BS34" s="101"/>
      <c r="BT34" s="105"/>
      <c r="BU34" s="98"/>
      <c r="BV34" s="99"/>
      <c r="BW34" s="99"/>
      <c r="BX34" s="99"/>
      <c r="BY34" s="99"/>
      <c r="BZ34" s="99"/>
      <c r="CA34" s="99"/>
      <c r="CB34" s="100"/>
      <c r="CC34" s="101"/>
      <c r="CD34" s="156"/>
      <c r="CE34" s="158">
        <f t="shared" si="27"/>
        <v>2</v>
      </c>
    </row>
    <row r="35" spans="1:83" s="11" customFormat="1" ht="12.75">
      <c r="A35" s="124">
        <v>5</v>
      </c>
      <c r="B35" s="212" t="s">
        <v>52</v>
      </c>
      <c r="C35" s="182"/>
      <c r="D35" s="182"/>
      <c r="E35" s="96">
        <v>60</v>
      </c>
      <c r="F35" s="97">
        <v>30</v>
      </c>
      <c r="G35" s="97">
        <v>30</v>
      </c>
      <c r="H35" s="97">
        <f t="shared" si="26"/>
        <v>0</v>
      </c>
      <c r="I35" s="97">
        <f t="shared" si="26"/>
        <v>0</v>
      </c>
      <c r="J35" s="97">
        <f t="shared" si="26"/>
        <v>0</v>
      </c>
      <c r="K35" s="97">
        <f t="shared" si="26"/>
        <v>0</v>
      </c>
      <c r="L35" s="97">
        <f t="shared" si="26"/>
        <v>0</v>
      </c>
      <c r="M35" s="98">
        <v>30</v>
      </c>
      <c r="N35" s="99">
        <v>30</v>
      </c>
      <c r="O35" s="99"/>
      <c r="P35" s="99"/>
      <c r="Q35" s="99"/>
      <c r="R35" s="99"/>
      <c r="S35" s="99"/>
      <c r="T35" s="100"/>
      <c r="U35" s="101" t="s">
        <v>47</v>
      </c>
      <c r="V35" s="104">
        <v>4</v>
      </c>
      <c r="W35" s="98"/>
      <c r="X35" s="99"/>
      <c r="Y35" s="99"/>
      <c r="Z35" s="99"/>
      <c r="AA35" s="99"/>
      <c r="AB35" s="99"/>
      <c r="AC35" s="99"/>
      <c r="AD35" s="100"/>
      <c r="AE35" s="101"/>
      <c r="AF35" s="104"/>
      <c r="AG35" s="98"/>
      <c r="AH35" s="99"/>
      <c r="AI35" s="99"/>
      <c r="AJ35" s="99"/>
      <c r="AK35" s="99"/>
      <c r="AL35" s="99"/>
      <c r="AM35" s="99"/>
      <c r="AN35" s="100"/>
      <c r="AO35" s="101"/>
      <c r="AP35" s="104"/>
      <c r="AQ35" s="98"/>
      <c r="AR35" s="99"/>
      <c r="AS35" s="99"/>
      <c r="AT35" s="99"/>
      <c r="AU35" s="99"/>
      <c r="AV35" s="99"/>
      <c r="AW35" s="99"/>
      <c r="AX35" s="100"/>
      <c r="AY35" s="101"/>
      <c r="AZ35" s="104"/>
      <c r="BA35" s="98"/>
      <c r="BB35" s="99"/>
      <c r="BC35" s="99"/>
      <c r="BD35" s="99"/>
      <c r="BE35" s="99"/>
      <c r="BF35" s="99"/>
      <c r="BG35" s="99"/>
      <c r="BH35" s="100"/>
      <c r="BI35" s="101"/>
      <c r="BJ35" s="104"/>
      <c r="BK35" s="98"/>
      <c r="BL35" s="99"/>
      <c r="BM35" s="99"/>
      <c r="BN35" s="99"/>
      <c r="BO35" s="99"/>
      <c r="BP35" s="99"/>
      <c r="BQ35" s="99"/>
      <c r="BR35" s="100"/>
      <c r="BS35" s="101"/>
      <c r="BT35" s="105"/>
      <c r="BU35" s="98"/>
      <c r="BV35" s="99"/>
      <c r="BW35" s="99"/>
      <c r="BX35" s="99"/>
      <c r="BY35" s="99"/>
      <c r="BZ35" s="99"/>
      <c r="CA35" s="99"/>
      <c r="CB35" s="100"/>
      <c r="CC35" s="101"/>
      <c r="CD35" s="156"/>
      <c r="CE35" s="158">
        <f t="shared" si="27"/>
        <v>4</v>
      </c>
    </row>
    <row r="36" spans="1:83" s="11" customFormat="1" ht="12.75">
      <c r="A36" s="124">
        <v>6</v>
      </c>
      <c r="B36" s="205" t="s">
        <v>84</v>
      </c>
      <c r="C36" s="189"/>
      <c r="D36" s="189"/>
      <c r="E36" s="96">
        <f t="shared" si="28"/>
        <v>45</v>
      </c>
      <c r="F36" s="97">
        <v>30</v>
      </c>
      <c r="G36" s="97">
        <v>15</v>
      </c>
      <c r="H36" s="97">
        <f t="shared" si="26"/>
        <v>0</v>
      </c>
      <c r="I36" s="97">
        <f t="shared" si="26"/>
        <v>0</v>
      </c>
      <c r="J36" s="97">
        <f t="shared" si="26"/>
        <v>0</v>
      </c>
      <c r="K36" s="97">
        <f t="shared" si="26"/>
        <v>0</v>
      </c>
      <c r="L36" s="97">
        <f t="shared" si="26"/>
        <v>0</v>
      </c>
      <c r="M36" s="98"/>
      <c r="N36" s="99"/>
      <c r="O36" s="99"/>
      <c r="P36" s="99"/>
      <c r="Q36" s="99"/>
      <c r="R36" s="99"/>
      <c r="S36" s="99"/>
      <c r="T36" s="100"/>
      <c r="U36" s="101"/>
      <c r="V36" s="104"/>
      <c r="W36" s="98">
        <v>30</v>
      </c>
      <c r="X36" s="99">
        <v>15</v>
      </c>
      <c r="Y36" s="99"/>
      <c r="Z36" s="99"/>
      <c r="AA36" s="99"/>
      <c r="AB36" s="99"/>
      <c r="AC36" s="99"/>
      <c r="AD36" s="100"/>
      <c r="AE36" s="101" t="s">
        <v>47</v>
      </c>
      <c r="AF36" s="104">
        <v>2</v>
      </c>
      <c r="AG36" s="98"/>
      <c r="AH36" s="99"/>
      <c r="AI36" s="99"/>
      <c r="AJ36" s="99"/>
      <c r="AK36" s="99"/>
      <c r="AL36" s="99"/>
      <c r="AM36" s="99"/>
      <c r="AN36" s="100"/>
      <c r="AO36" s="101"/>
      <c r="AP36" s="104"/>
      <c r="AQ36" s="98"/>
      <c r="AR36" s="99"/>
      <c r="AS36" s="99"/>
      <c r="AT36" s="99"/>
      <c r="AU36" s="99"/>
      <c r="AV36" s="99"/>
      <c r="AW36" s="99"/>
      <c r="AX36" s="100"/>
      <c r="AY36" s="101"/>
      <c r="AZ36" s="104"/>
      <c r="BA36" s="98"/>
      <c r="BB36" s="99"/>
      <c r="BC36" s="99"/>
      <c r="BD36" s="99"/>
      <c r="BE36" s="99"/>
      <c r="BF36" s="99"/>
      <c r="BG36" s="99"/>
      <c r="BH36" s="100"/>
      <c r="BI36" s="101"/>
      <c r="BJ36" s="104"/>
      <c r="BK36" s="98"/>
      <c r="BL36" s="99"/>
      <c r="BM36" s="99"/>
      <c r="BN36" s="99"/>
      <c r="BO36" s="99"/>
      <c r="BP36" s="99"/>
      <c r="BQ36" s="99"/>
      <c r="BR36" s="100"/>
      <c r="BS36" s="101"/>
      <c r="BT36" s="105"/>
      <c r="BU36" s="98"/>
      <c r="BV36" s="99"/>
      <c r="BW36" s="99"/>
      <c r="BX36" s="99"/>
      <c r="BY36" s="99"/>
      <c r="BZ36" s="99"/>
      <c r="CA36" s="99"/>
      <c r="CB36" s="100"/>
      <c r="CC36" s="101"/>
      <c r="CD36" s="156"/>
      <c r="CE36" s="158">
        <f t="shared" si="27"/>
        <v>2</v>
      </c>
    </row>
    <row r="37" spans="1:83" s="11" customFormat="1" ht="12.75">
      <c r="A37" s="124">
        <v>7</v>
      </c>
      <c r="B37" s="213" t="s">
        <v>78</v>
      </c>
      <c r="C37" s="199" t="s">
        <v>76</v>
      </c>
      <c r="D37" s="190"/>
      <c r="E37" s="96">
        <f t="shared" si="28"/>
        <v>45</v>
      </c>
      <c r="F37" s="97">
        <v>30</v>
      </c>
      <c r="G37" s="97">
        <v>15</v>
      </c>
      <c r="H37" s="97">
        <f t="shared" si="26"/>
        <v>0</v>
      </c>
      <c r="I37" s="97">
        <f t="shared" si="26"/>
        <v>0</v>
      </c>
      <c r="J37" s="97">
        <f t="shared" si="26"/>
        <v>0</v>
      </c>
      <c r="K37" s="97">
        <f t="shared" si="26"/>
        <v>0</v>
      </c>
      <c r="L37" s="97">
        <f t="shared" si="26"/>
        <v>0</v>
      </c>
      <c r="M37" s="98"/>
      <c r="N37" s="99"/>
      <c r="O37" s="99"/>
      <c r="P37" s="99"/>
      <c r="Q37" s="99"/>
      <c r="R37" s="99"/>
      <c r="S37" s="99"/>
      <c r="T37" s="100"/>
      <c r="U37" s="101"/>
      <c r="V37" s="104"/>
      <c r="W37" s="98">
        <v>30</v>
      </c>
      <c r="X37" s="99">
        <v>15</v>
      </c>
      <c r="Y37" s="99"/>
      <c r="Z37" s="99"/>
      <c r="AA37" s="99"/>
      <c r="AB37" s="99"/>
      <c r="AC37" s="99"/>
      <c r="AD37" s="100"/>
      <c r="AE37" s="101" t="s">
        <v>47</v>
      </c>
      <c r="AF37" s="104">
        <v>3</v>
      </c>
      <c r="AG37" s="98"/>
      <c r="AH37" s="99"/>
      <c r="AI37" s="99"/>
      <c r="AJ37" s="99"/>
      <c r="AK37" s="99"/>
      <c r="AL37" s="99"/>
      <c r="AM37" s="99"/>
      <c r="AN37" s="100"/>
      <c r="AO37" s="101"/>
      <c r="AP37" s="104"/>
      <c r="AQ37" s="98"/>
      <c r="AR37" s="99"/>
      <c r="AS37" s="99"/>
      <c r="AT37" s="99"/>
      <c r="AU37" s="99"/>
      <c r="AV37" s="99"/>
      <c r="AW37" s="99"/>
      <c r="AX37" s="100"/>
      <c r="AY37" s="101"/>
      <c r="AZ37" s="104"/>
      <c r="BA37" s="98"/>
      <c r="BB37" s="99"/>
      <c r="BC37" s="99"/>
      <c r="BD37" s="99"/>
      <c r="BE37" s="99"/>
      <c r="BF37" s="99"/>
      <c r="BG37" s="99"/>
      <c r="BH37" s="100"/>
      <c r="BI37" s="101"/>
      <c r="BJ37" s="104"/>
      <c r="BK37" s="98"/>
      <c r="BL37" s="99"/>
      <c r="BM37" s="99"/>
      <c r="BN37" s="99"/>
      <c r="BO37" s="99"/>
      <c r="BP37" s="99"/>
      <c r="BQ37" s="99"/>
      <c r="BR37" s="100"/>
      <c r="BS37" s="101"/>
      <c r="BT37" s="105"/>
      <c r="BU37" s="98"/>
      <c r="BV37" s="99"/>
      <c r="BW37" s="99"/>
      <c r="BX37" s="99"/>
      <c r="BY37" s="99"/>
      <c r="BZ37" s="99"/>
      <c r="CA37" s="99"/>
      <c r="CB37" s="100"/>
      <c r="CC37" s="101"/>
      <c r="CD37" s="156"/>
      <c r="CE37" s="158">
        <f t="shared" si="27"/>
        <v>3</v>
      </c>
    </row>
    <row r="38" spans="1:83" s="11" customFormat="1" ht="24" customHeight="1">
      <c r="A38" s="124">
        <v>8</v>
      </c>
      <c r="B38" s="205" t="s">
        <v>60</v>
      </c>
      <c r="C38" s="182" t="s">
        <v>76</v>
      </c>
      <c r="D38" s="182"/>
      <c r="E38" s="96">
        <f t="shared" si="28"/>
        <v>45</v>
      </c>
      <c r="F38" s="97">
        <v>15</v>
      </c>
      <c r="G38" s="97">
        <v>30</v>
      </c>
      <c r="H38" s="97">
        <f t="shared" si="26"/>
        <v>0</v>
      </c>
      <c r="I38" s="97">
        <f t="shared" si="26"/>
        <v>0</v>
      </c>
      <c r="J38" s="97">
        <f t="shared" si="26"/>
        <v>0</v>
      </c>
      <c r="K38" s="97">
        <f t="shared" si="26"/>
        <v>0</v>
      </c>
      <c r="L38" s="97">
        <f t="shared" si="26"/>
        <v>0</v>
      </c>
      <c r="M38" s="98"/>
      <c r="N38" s="99"/>
      <c r="O38" s="99"/>
      <c r="P38" s="99"/>
      <c r="Q38" s="99"/>
      <c r="R38" s="99"/>
      <c r="S38" s="99"/>
      <c r="T38" s="100"/>
      <c r="U38" s="101"/>
      <c r="V38" s="104"/>
      <c r="W38" s="98">
        <v>15</v>
      </c>
      <c r="X38" s="99">
        <v>30</v>
      </c>
      <c r="Y38" s="99"/>
      <c r="Z38" s="99"/>
      <c r="AA38" s="99"/>
      <c r="AB38" s="99"/>
      <c r="AC38" s="99"/>
      <c r="AD38" s="100"/>
      <c r="AE38" s="101" t="s">
        <v>47</v>
      </c>
      <c r="AF38" s="104">
        <v>3</v>
      </c>
      <c r="AG38" s="98"/>
      <c r="AH38" s="99"/>
      <c r="AI38" s="99"/>
      <c r="AJ38" s="99"/>
      <c r="AK38" s="99"/>
      <c r="AL38" s="99"/>
      <c r="AM38" s="99"/>
      <c r="AN38" s="100"/>
      <c r="AO38" s="101"/>
      <c r="AP38" s="104"/>
      <c r="AQ38" s="98"/>
      <c r="AR38" s="99"/>
      <c r="AS38" s="99"/>
      <c r="AT38" s="99"/>
      <c r="AU38" s="99"/>
      <c r="AV38" s="99"/>
      <c r="AW38" s="99"/>
      <c r="AX38" s="100"/>
      <c r="AY38" s="101"/>
      <c r="AZ38" s="104"/>
      <c r="BA38" s="98"/>
      <c r="BB38" s="99"/>
      <c r="BC38" s="99"/>
      <c r="BD38" s="99"/>
      <c r="BE38" s="99"/>
      <c r="BF38" s="99"/>
      <c r="BG38" s="99"/>
      <c r="BH38" s="100"/>
      <c r="BI38" s="101"/>
      <c r="BJ38" s="104"/>
      <c r="BK38" s="98"/>
      <c r="BL38" s="99"/>
      <c r="BM38" s="99"/>
      <c r="BN38" s="99"/>
      <c r="BO38" s="99"/>
      <c r="BP38" s="99"/>
      <c r="BQ38" s="99"/>
      <c r="BR38" s="100"/>
      <c r="BS38" s="101"/>
      <c r="BT38" s="105"/>
      <c r="BU38" s="98"/>
      <c r="BV38" s="99"/>
      <c r="BW38" s="99"/>
      <c r="BX38" s="99"/>
      <c r="BY38" s="99"/>
      <c r="BZ38" s="99"/>
      <c r="CA38" s="99"/>
      <c r="CB38" s="100"/>
      <c r="CC38" s="101"/>
      <c r="CD38" s="156"/>
      <c r="CE38" s="158">
        <f t="shared" si="27"/>
        <v>3</v>
      </c>
    </row>
    <row r="39" spans="1:83" s="11" customFormat="1" ht="12.75">
      <c r="A39" s="127"/>
      <c r="B39" s="128"/>
      <c r="C39" s="128"/>
      <c r="D39" s="128"/>
      <c r="E39" s="129"/>
      <c r="F39" s="130"/>
      <c r="G39" s="130"/>
      <c r="H39" s="130"/>
      <c r="I39" s="130"/>
      <c r="J39" s="130"/>
      <c r="K39" s="130"/>
      <c r="L39" s="130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41"/>
    </row>
    <row r="40" spans="1:83" s="11" customFormat="1" ht="21.75" customHeight="1">
      <c r="A40" s="74" t="s">
        <v>27</v>
      </c>
      <c r="B40" s="215" t="s">
        <v>37</v>
      </c>
      <c r="C40" s="106"/>
      <c r="D40" s="106"/>
      <c r="E40" s="64">
        <f aca="true" t="shared" si="29" ref="E40:T40">SUM(E41:E52)</f>
        <v>480</v>
      </c>
      <c r="F40" s="64">
        <f t="shared" si="29"/>
        <v>225</v>
      </c>
      <c r="G40" s="64">
        <f t="shared" si="29"/>
        <v>255</v>
      </c>
      <c r="H40" s="64">
        <f t="shared" si="29"/>
        <v>0</v>
      </c>
      <c r="I40" s="64">
        <f t="shared" si="29"/>
        <v>0</v>
      </c>
      <c r="J40" s="64">
        <f t="shared" si="29"/>
        <v>0</v>
      </c>
      <c r="K40" s="64">
        <f t="shared" si="29"/>
        <v>0</v>
      </c>
      <c r="L40" s="64">
        <f t="shared" si="29"/>
        <v>0</v>
      </c>
      <c r="M40" s="56">
        <f t="shared" si="29"/>
        <v>0</v>
      </c>
      <c r="N40" s="56">
        <f t="shared" si="29"/>
        <v>0</v>
      </c>
      <c r="O40" s="56">
        <f t="shared" si="29"/>
        <v>0</v>
      </c>
      <c r="P40" s="56">
        <f t="shared" si="29"/>
        <v>0</v>
      </c>
      <c r="Q40" s="56">
        <f t="shared" si="29"/>
        <v>0</v>
      </c>
      <c r="R40" s="56">
        <f t="shared" si="29"/>
        <v>0</v>
      </c>
      <c r="S40" s="56">
        <f t="shared" si="29"/>
        <v>0</v>
      </c>
      <c r="T40" s="56">
        <f t="shared" si="29"/>
        <v>0</v>
      </c>
      <c r="U40" s="66">
        <f>COUNTIF(U41:U52,"E")</f>
        <v>0</v>
      </c>
      <c r="V40" s="66">
        <f aca="true" t="shared" si="30" ref="V40:AD40">SUM(V41:V52)</f>
        <v>0</v>
      </c>
      <c r="W40" s="65">
        <f t="shared" si="30"/>
        <v>0</v>
      </c>
      <c r="X40" s="65">
        <f t="shared" si="30"/>
        <v>0</v>
      </c>
      <c r="Y40" s="65">
        <f t="shared" si="30"/>
        <v>0</v>
      </c>
      <c r="Z40" s="65">
        <f t="shared" si="30"/>
        <v>0</v>
      </c>
      <c r="AA40" s="65">
        <f t="shared" si="30"/>
        <v>0</v>
      </c>
      <c r="AB40" s="65">
        <f t="shared" si="30"/>
        <v>0</v>
      </c>
      <c r="AC40" s="65">
        <f t="shared" si="30"/>
        <v>0</v>
      </c>
      <c r="AD40" s="65">
        <f t="shared" si="30"/>
        <v>0</v>
      </c>
      <c r="AE40" s="66">
        <f>COUNTIF(AE41:AE52,"E")</f>
        <v>0</v>
      </c>
      <c r="AF40" s="66">
        <f aca="true" t="shared" si="31" ref="AF40:AN40">SUM(AF41:AF52)</f>
        <v>0</v>
      </c>
      <c r="AG40" s="65">
        <f t="shared" si="31"/>
        <v>105</v>
      </c>
      <c r="AH40" s="65">
        <f>SUM(AH41:AH52)</f>
        <v>120</v>
      </c>
      <c r="AI40" s="65">
        <f t="shared" si="31"/>
        <v>0</v>
      </c>
      <c r="AJ40" s="65">
        <f t="shared" si="31"/>
        <v>0</v>
      </c>
      <c r="AK40" s="65">
        <f t="shared" si="31"/>
        <v>0</v>
      </c>
      <c r="AL40" s="65">
        <f t="shared" si="31"/>
        <v>0</v>
      </c>
      <c r="AM40" s="65">
        <f t="shared" si="31"/>
        <v>0</v>
      </c>
      <c r="AN40" s="65">
        <f t="shared" si="31"/>
        <v>0</v>
      </c>
      <c r="AO40" s="66">
        <f>COUNTIF(AO41:AO52,"E")</f>
        <v>2</v>
      </c>
      <c r="AP40" s="66">
        <f aca="true" t="shared" si="32" ref="AP40:AX40">SUM(AP41:AP52)</f>
        <v>12</v>
      </c>
      <c r="AQ40" s="65">
        <f t="shared" si="32"/>
        <v>120</v>
      </c>
      <c r="AR40" s="65">
        <f t="shared" si="32"/>
        <v>135</v>
      </c>
      <c r="AS40" s="65">
        <f t="shared" si="32"/>
        <v>0</v>
      </c>
      <c r="AT40" s="65">
        <f t="shared" si="32"/>
        <v>0</v>
      </c>
      <c r="AU40" s="65">
        <f t="shared" si="32"/>
        <v>0</v>
      </c>
      <c r="AV40" s="65">
        <f t="shared" si="32"/>
        <v>0</v>
      </c>
      <c r="AW40" s="65">
        <f t="shared" si="32"/>
        <v>0</v>
      </c>
      <c r="AX40" s="65">
        <f t="shared" si="32"/>
        <v>0</v>
      </c>
      <c r="AY40" s="66">
        <f>COUNTIF(AY41:AY52,"E")</f>
        <v>3</v>
      </c>
      <c r="AZ40" s="66">
        <f aca="true" t="shared" si="33" ref="AZ40:BH40">SUM(AZ41:AZ52)</f>
        <v>17</v>
      </c>
      <c r="BA40" s="65">
        <f t="shared" si="33"/>
        <v>0</v>
      </c>
      <c r="BB40" s="65">
        <f t="shared" si="33"/>
        <v>0</v>
      </c>
      <c r="BC40" s="65">
        <f t="shared" si="33"/>
        <v>0</v>
      </c>
      <c r="BD40" s="65">
        <f t="shared" si="33"/>
        <v>0</v>
      </c>
      <c r="BE40" s="65">
        <f t="shared" si="33"/>
        <v>0</v>
      </c>
      <c r="BF40" s="65">
        <f t="shared" si="33"/>
        <v>0</v>
      </c>
      <c r="BG40" s="65">
        <f t="shared" si="33"/>
        <v>0</v>
      </c>
      <c r="BH40" s="65">
        <f t="shared" si="33"/>
        <v>0</v>
      </c>
      <c r="BI40" s="66">
        <f>COUNTIF(BI41:BI52,"E")</f>
        <v>0</v>
      </c>
      <c r="BJ40" s="66">
        <f aca="true" t="shared" si="34" ref="BJ40:BR40">SUM(BJ41:BJ52)</f>
        <v>0</v>
      </c>
      <c r="BK40" s="65">
        <f t="shared" si="34"/>
        <v>0</v>
      </c>
      <c r="BL40" s="65">
        <f t="shared" si="34"/>
        <v>0</v>
      </c>
      <c r="BM40" s="65">
        <f t="shared" si="34"/>
        <v>0</v>
      </c>
      <c r="BN40" s="65">
        <f t="shared" si="34"/>
        <v>0</v>
      </c>
      <c r="BO40" s="65">
        <f t="shared" si="34"/>
        <v>0</v>
      </c>
      <c r="BP40" s="65">
        <f t="shared" si="34"/>
        <v>0</v>
      </c>
      <c r="BQ40" s="65">
        <f t="shared" si="34"/>
        <v>0</v>
      </c>
      <c r="BR40" s="65">
        <f t="shared" si="34"/>
        <v>0</v>
      </c>
      <c r="BS40" s="66">
        <f>COUNTIF(BS41:BS52,"E")</f>
        <v>0</v>
      </c>
      <c r="BT40" s="77">
        <f aca="true" t="shared" si="35" ref="BT40:CB40">SUM(BT41:BT52)</f>
        <v>0</v>
      </c>
      <c r="BU40" s="65">
        <f t="shared" si="35"/>
        <v>0</v>
      </c>
      <c r="BV40" s="65">
        <f t="shared" si="35"/>
        <v>0</v>
      </c>
      <c r="BW40" s="65">
        <f t="shared" si="35"/>
        <v>0</v>
      </c>
      <c r="BX40" s="65">
        <f t="shared" si="35"/>
        <v>0</v>
      </c>
      <c r="BY40" s="65">
        <f t="shared" si="35"/>
        <v>0</v>
      </c>
      <c r="BZ40" s="65">
        <f t="shared" si="35"/>
        <v>0</v>
      </c>
      <c r="CA40" s="65">
        <f t="shared" si="35"/>
        <v>0</v>
      </c>
      <c r="CB40" s="65">
        <f t="shared" si="35"/>
        <v>0</v>
      </c>
      <c r="CC40" s="66">
        <f>COUNTIF(CC41:CC52,"E")</f>
        <v>0</v>
      </c>
      <c r="CD40" s="159">
        <f>SUM(CD41:CD52)</f>
        <v>0</v>
      </c>
      <c r="CE40" s="160">
        <f>SUM(CE41:CE52)</f>
        <v>29</v>
      </c>
    </row>
    <row r="41" spans="1:83" s="11" customFormat="1" ht="23.25">
      <c r="A41" s="98">
        <v>1</v>
      </c>
      <c r="B41" s="216" t="s">
        <v>58</v>
      </c>
      <c r="C41" s="191" t="s">
        <v>76</v>
      </c>
      <c r="D41" s="191"/>
      <c r="E41" s="96">
        <f>SUM(F41:L41)</f>
        <v>45</v>
      </c>
      <c r="F41" s="97">
        <v>15</v>
      </c>
      <c r="G41" s="97">
        <v>30</v>
      </c>
      <c r="H41" s="97">
        <f aca="true" t="shared" si="36" ref="H41:H51">SUM(O41+Y41+AI41+AS41+BC41+BM41+BW41)</f>
        <v>0</v>
      </c>
      <c r="I41" s="97">
        <f aca="true" t="shared" si="37" ref="I41:I51">SUM(P41+Z41+AJ41+AT41+BD41+BN41+BX41)</f>
        <v>0</v>
      </c>
      <c r="J41" s="97">
        <f aca="true" t="shared" si="38" ref="J41:J51">SUM(Q41+AA41+AK41+AU41+BE41+BO41+BY41)</f>
        <v>0</v>
      </c>
      <c r="K41" s="97">
        <f aca="true" t="shared" si="39" ref="K41:K51">SUM(R41+AB41+AL41+AV41+BF41+BP41+BZ41)</f>
        <v>0</v>
      </c>
      <c r="L41" s="97">
        <f aca="true" t="shared" si="40" ref="L41:L51">SUM(S41+AC41+AM41+AW41+BG41+BQ41+CA41)</f>
        <v>0</v>
      </c>
      <c r="M41" s="98"/>
      <c r="N41" s="99"/>
      <c r="O41" s="99"/>
      <c r="P41" s="99"/>
      <c r="Q41" s="99"/>
      <c r="R41" s="99"/>
      <c r="S41" s="99"/>
      <c r="T41" s="100"/>
      <c r="U41" s="101"/>
      <c r="V41" s="102"/>
      <c r="W41" s="98"/>
      <c r="X41" s="99"/>
      <c r="Y41" s="99"/>
      <c r="Z41" s="99"/>
      <c r="AA41" s="99"/>
      <c r="AB41" s="99"/>
      <c r="AC41" s="99"/>
      <c r="AD41" s="100"/>
      <c r="AE41" s="101"/>
      <c r="AF41" s="102"/>
      <c r="AG41" s="98">
        <v>15</v>
      </c>
      <c r="AH41" s="99">
        <v>30</v>
      </c>
      <c r="AI41" s="99"/>
      <c r="AJ41" s="99"/>
      <c r="AK41" s="99"/>
      <c r="AL41" s="99"/>
      <c r="AM41" s="99"/>
      <c r="AN41" s="100"/>
      <c r="AO41" s="101" t="s">
        <v>62</v>
      </c>
      <c r="AP41" s="102">
        <v>2</v>
      </c>
      <c r="AQ41" s="98"/>
      <c r="AR41" s="99"/>
      <c r="AS41" s="99"/>
      <c r="AT41" s="99"/>
      <c r="AU41" s="99"/>
      <c r="AV41" s="99"/>
      <c r="AW41" s="99"/>
      <c r="AX41" s="100"/>
      <c r="AY41" s="101"/>
      <c r="AZ41" s="102"/>
      <c r="BA41" s="98"/>
      <c r="BB41" s="99"/>
      <c r="BC41" s="99"/>
      <c r="BD41" s="99"/>
      <c r="BE41" s="99"/>
      <c r="BF41" s="99"/>
      <c r="BG41" s="99"/>
      <c r="BH41" s="100"/>
      <c r="BI41" s="101"/>
      <c r="BJ41" s="102"/>
      <c r="BK41" s="98"/>
      <c r="BL41" s="99"/>
      <c r="BM41" s="99"/>
      <c r="BN41" s="99"/>
      <c r="BO41" s="99"/>
      <c r="BP41" s="99"/>
      <c r="BQ41" s="99"/>
      <c r="BR41" s="100"/>
      <c r="BS41" s="101"/>
      <c r="BT41" s="103"/>
      <c r="BU41" s="98"/>
      <c r="BV41" s="99"/>
      <c r="BW41" s="99"/>
      <c r="BX41" s="99"/>
      <c r="BY41" s="99"/>
      <c r="BZ41" s="99"/>
      <c r="CA41" s="99"/>
      <c r="CB41" s="100"/>
      <c r="CC41" s="101"/>
      <c r="CD41" s="155"/>
      <c r="CE41" s="158">
        <f aca="true" t="shared" si="41" ref="CE41:CE52">V41+AF41+AP41+AZ41+BJ41+BT41+CD41</f>
        <v>2</v>
      </c>
    </row>
    <row r="42" spans="1:83" s="11" customFormat="1" ht="23.25">
      <c r="A42" s="171">
        <v>2</v>
      </c>
      <c r="B42" s="217" t="s">
        <v>71</v>
      </c>
      <c r="C42" s="191"/>
      <c r="D42" s="191"/>
      <c r="E42" s="96">
        <v>30</v>
      </c>
      <c r="F42" s="97">
        <v>15</v>
      </c>
      <c r="G42" s="97">
        <v>15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8"/>
      <c r="N42" s="99"/>
      <c r="O42" s="99"/>
      <c r="P42" s="99"/>
      <c r="Q42" s="99"/>
      <c r="R42" s="99"/>
      <c r="S42" s="99"/>
      <c r="T42" s="100"/>
      <c r="U42" s="101"/>
      <c r="V42" s="102"/>
      <c r="W42" s="98"/>
      <c r="X42" s="99"/>
      <c r="Y42" s="99"/>
      <c r="Z42" s="99"/>
      <c r="AA42" s="99"/>
      <c r="AB42" s="99"/>
      <c r="AC42" s="99"/>
      <c r="AD42" s="100"/>
      <c r="AE42" s="101"/>
      <c r="AF42" s="102"/>
      <c r="AG42" s="98">
        <v>15</v>
      </c>
      <c r="AH42" s="99">
        <v>15</v>
      </c>
      <c r="AI42" s="99"/>
      <c r="AJ42" s="99"/>
      <c r="AK42" s="99"/>
      <c r="AL42" s="99"/>
      <c r="AM42" s="99"/>
      <c r="AN42" s="100"/>
      <c r="AO42" s="101" t="s">
        <v>47</v>
      </c>
      <c r="AP42" s="102">
        <v>2</v>
      </c>
      <c r="AQ42" s="98"/>
      <c r="AR42" s="99"/>
      <c r="AS42" s="99"/>
      <c r="AT42" s="99"/>
      <c r="AU42" s="99"/>
      <c r="AV42" s="99"/>
      <c r="AW42" s="99"/>
      <c r="AX42" s="100"/>
      <c r="AY42" s="101"/>
      <c r="AZ42" s="102"/>
      <c r="BA42" s="98"/>
      <c r="BB42" s="99"/>
      <c r="BC42" s="99"/>
      <c r="BD42" s="99"/>
      <c r="BE42" s="99"/>
      <c r="BF42" s="99"/>
      <c r="BG42" s="99"/>
      <c r="BH42" s="100"/>
      <c r="BI42" s="101"/>
      <c r="BJ42" s="102"/>
      <c r="BK42" s="98"/>
      <c r="BL42" s="99"/>
      <c r="BM42" s="99"/>
      <c r="BN42" s="99"/>
      <c r="BO42" s="99"/>
      <c r="BP42" s="99"/>
      <c r="BQ42" s="99"/>
      <c r="BR42" s="100"/>
      <c r="BS42" s="101"/>
      <c r="BT42" s="103"/>
      <c r="BU42" s="98"/>
      <c r="BV42" s="99"/>
      <c r="BW42" s="99"/>
      <c r="BX42" s="99"/>
      <c r="BY42" s="99"/>
      <c r="BZ42" s="99"/>
      <c r="CA42" s="99"/>
      <c r="CB42" s="100"/>
      <c r="CC42" s="101"/>
      <c r="CD42" s="155"/>
      <c r="CE42" s="158">
        <v>2</v>
      </c>
    </row>
    <row r="43" spans="1:83" s="11" customFormat="1" ht="12.75">
      <c r="A43" s="108">
        <v>3</v>
      </c>
      <c r="B43" s="218" t="s">
        <v>59</v>
      </c>
      <c r="C43" s="192" t="s">
        <v>76</v>
      </c>
      <c r="D43" s="192"/>
      <c r="E43" s="96">
        <f aca="true" t="shared" si="42" ref="E43:E49">SUM(F43:L43)</f>
        <v>45</v>
      </c>
      <c r="F43" s="97">
        <v>15</v>
      </c>
      <c r="G43" s="97">
        <v>30</v>
      </c>
      <c r="H43" s="97">
        <f t="shared" si="36"/>
        <v>0</v>
      </c>
      <c r="I43" s="97">
        <f t="shared" si="37"/>
        <v>0</v>
      </c>
      <c r="J43" s="97">
        <f t="shared" si="38"/>
        <v>0</v>
      </c>
      <c r="K43" s="97">
        <f t="shared" si="39"/>
        <v>0</v>
      </c>
      <c r="L43" s="97">
        <f t="shared" si="40"/>
        <v>0</v>
      </c>
      <c r="M43" s="98"/>
      <c r="N43" s="99"/>
      <c r="O43" s="99"/>
      <c r="P43" s="99"/>
      <c r="Q43" s="99"/>
      <c r="R43" s="99"/>
      <c r="S43" s="99"/>
      <c r="T43" s="100"/>
      <c r="U43" s="101"/>
      <c r="V43" s="102"/>
      <c r="W43" s="98"/>
      <c r="X43" s="99"/>
      <c r="Y43" s="99"/>
      <c r="Z43" s="99"/>
      <c r="AA43" s="99"/>
      <c r="AB43" s="99"/>
      <c r="AC43" s="99"/>
      <c r="AD43" s="100"/>
      <c r="AE43" s="101"/>
      <c r="AF43" s="102"/>
      <c r="AG43" s="98">
        <v>15</v>
      </c>
      <c r="AH43" s="99">
        <v>30</v>
      </c>
      <c r="AI43" s="99"/>
      <c r="AJ43" s="99"/>
      <c r="AK43" s="99"/>
      <c r="AL43" s="99"/>
      <c r="AM43" s="99"/>
      <c r="AN43" s="100"/>
      <c r="AO43" s="101" t="s">
        <v>47</v>
      </c>
      <c r="AP43" s="102">
        <v>2</v>
      </c>
      <c r="AQ43" s="98"/>
      <c r="AR43" s="99"/>
      <c r="AS43" s="99"/>
      <c r="AT43" s="99"/>
      <c r="AU43" s="99"/>
      <c r="AV43" s="99"/>
      <c r="AW43" s="99"/>
      <c r="AX43" s="100"/>
      <c r="AY43" s="101"/>
      <c r="AZ43" s="102"/>
      <c r="BA43" s="98"/>
      <c r="BB43" s="99"/>
      <c r="BC43" s="99"/>
      <c r="BD43" s="99"/>
      <c r="BE43" s="99"/>
      <c r="BF43" s="99"/>
      <c r="BG43" s="99"/>
      <c r="BH43" s="100"/>
      <c r="BI43" s="101"/>
      <c r="BJ43" s="102"/>
      <c r="BK43" s="98"/>
      <c r="BL43" s="99"/>
      <c r="BM43" s="99"/>
      <c r="BN43" s="99"/>
      <c r="BO43" s="99"/>
      <c r="BP43" s="99"/>
      <c r="BQ43" s="99"/>
      <c r="BR43" s="100"/>
      <c r="BS43" s="101"/>
      <c r="BT43" s="103"/>
      <c r="BU43" s="98"/>
      <c r="BV43" s="99"/>
      <c r="BW43" s="99"/>
      <c r="BX43" s="99"/>
      <c r="BY43" s="99"/>
      <c r="BZ43" s="99"/>
      <c r="CA43" s="99"/>
      <c r="CB43" s="100"/>
      <c r="CC43" s="101"/>
      <c r="CD43" s="155"/>
      <c r="CE43" s="158">
        <f t="shared" si="41"/>
        <v>2</v>
      </c>
    </row>
    <row r="44" spans="1:83" s="11" customFormat="1" ht="23.25">
      <c r="A44" s="108">
        <v>4</v>
      </c>
      <c r="B44" s="219" t="s">
        <v>65</v>
      </c>
      <c r="C44" s="193"/>
      <c r="D44" s="193" t="s">
        <v>74</v>
      </c>
      <c r="E44" s="96">
        <f t="shared" si="42"/>
        <v>45</v>
      </c>
      <c r="F44" s="97">
        <v>30</v>
      </c>
      <c r="G44" s="97">
        <v>15</v>
      </c>
      <c r="H44" s="97">
        <f t="shared" si="36"/>
        <v>0</v>
      </c>
      <c r="I44" s="97">
        <f t="shared" si="37"/>
        <v>0</v>
      </c>
      <c r="J44" s="97">
        <f t="shared" si="38"/>
        <v>0</v>
      </c>
      <c r="K44" s="97">
        <f t="shared" si="39"/>
        <v>0</v>
      </c>
      <c r="L44" s="97">
        <f t="shared" si="40"/>
        <v>0</v>
      </c>
      <c r="M44" s="98"/>
      <c r="N44" s="99"/>
      <c r="O44" s="99"/>
      <c r="P44" s="99"/>
      <c r="Q44" s="99"/>
      <c r="R44" s="99"/>
      <c r="S44" s="99"/>
      <c r="T44" s="100"/>
      <c r="U44" s="101"/>
      <c r="V44" s="102"/>
      <c r="W44" s="98"/>
      <c r="X44" s="99"/>
      <c r="Y44" s="99"/>
      <c r="Z44" s="99"/>
      <c r="AA44" s="99"/>
      <c r="AB44" s="99"/>
      <c r="AC44" s="99"/>
      <c r="AD44" s="100"/>
      <c r="AE44" s="101"/>
      <c r="AF44" s="102"/>
      <c r="AG44" s="98"/>
      <c r="AH44" s="99"/>
      <c r="AI44" s="99"/>
      <c r="AJ44" s="99"/>
      <c r="AK44" s="99"/>
      <c r="AL44" s="99"/>
      <c r="AM44" s="99"/>
      <c r="AN44" s="100"/>
      <c r="AO44" s="101"/>
      <c r="AP44" s="102"/>
      <c r="AQ44" s="98">
        <v>30</v>
      </c>
      <c r="AR44" s="99">
        <v>15</v>
      </c>
      <c r="AS44" s="99"/>
      <c r="AT44" s="99"/>
      <c r="AU44" s="99"/>
      <c r="AV44" s="99"/>
      <c r="AW44" s="99"/>
      <c r="AX44" s="100"/>
      <c r="AY44" s="101" t="s">
        <v>62</v>
      </c>
      <c r="AZ44" s="102">
        <v>3</v>
      </c>
      <c r="BA44" s="98"/>
      <c r="BB44" s="99"/>
      <c r="BC44" s="99"/>
      <c r="BD44" s="99"/>
      <c r="BE44" s="99"/>
      <c r="BF44" s="99"/>
      <c r="BG44" s="99"/>
      <c r="BH44" s="100"/>
      <c r="BI44" s="101"/>
      <c r="BJ44" s="102"/>
      <c r="BK44" s="98"/>
      <c r="BL44" s="99"/>
      <c r="BM44" s="99"/>
      <c r="BN44" s="99"/>
      <c r="BO44" s="99"/>
      <c r="BP44" s="99"/>
      <c r="BQ44" s="99"/>
      <c r="BR44" s="100"/>
      <c r="BS44" s="101"/>
      <c r="BT44" s="103"/>
      <c r="BU44" s="98"/>
      <c r="BV44" s="99"/>
      <c r="BW44" s="99"/>
      <c r="BX44" s="99"/>
      <c r="BY44" s="99"/>
      <c r="BZ44" s="99"/>
      <c r="CA44" s="99"/>
      <c r="CB44" s="100"/>
      <c r="CC44" s="101"/>
      <c r="CD44" s="155"/>
      <c r="CE44" s="158">
        <f t="shared" si="41"/>
        <v>3</v>
      </c>
    </row>
    <row r="45" spans="1:83" s="11" customFormat="1" ht="34.5">
      <c r="A45" s="108">
        <v>5</v>
      </c>
      <c r="B45" s="219" t="s">
        <v>81</v>
      </c>
      <c r="C45" s="193"/>
      <c r="D45" s="193" t="s">
        <v>74</v>
      </c>
      <c r="E45" s="96">
        <f t="shared" si="42"/>
        <v>45</v>
      </c>
      <c r="F45" s="97">
        <v>30</v>
      </c>
      <c r="G45" s="97">
        <v>15</v>
      </c>
      <c r="H45" s="97">
        <f t="shared" si="36"/>
        <v>0</v>
      </c>
      <c r="I45" s="97">
        <f t="shared" si="37"/>
        <v>0</v>
      </c>
      <c r="J45" s="97">
        <f t="shared" si="38"/>
        <v>0</v>
      </c>
      <c r="K45" s="97">
        <f t="shared" si="39"/>
        <v>0</v>
      </c>
      <c r="L45" s="97">
        <f t="shared" si="40"/>
        <v>0</v>
      </c>
      <c r="M45" s="98"/>
      <c r="N45" s="99"/>
      <c r="O45" s="99"/>
      <c r="P45" s="99"/>
      <c r="Q45" s="99"/>
      <c r="R45" s="99"/>
      <c r="S45" s="99"/>
      <c r="T45" s="100"/>
      <c r="U45" s="101"/>
      <c r="V45" s="104"/>
      <c r="W45" s="98"/>
      <c r="X45" s="99"/>
      <c r="Y45" s="99"/>
      <c r="Z45" s="99"/>
      <c r="AA45" s="99"/>
      <c r="AB45" s="99"/>
      <c r="AC45" s="99"/>
      <c r="AD45" s="100"/>
      <c r="AE45" s="101"/>
      <c r="AF45" s="104"/>
      <c r="AG45" s="98">
        <v>30</v>
      </c>
      <c r="AH45" s="99">
        <v>15</v>
      </c>
      <c r="AI45" s="99"/>
      <c r="AJ45" s="99"/>
      <c r="AK45" s="99"/>
      <c r="AL45" s="99"/>
      <c r="AM45" s="99"/>
      <c r="AN45" s="100"/>
      <c r="AO45" s="101" t="s">
        <v>47</v>
      </c>
      <c r="AP45" s="104">
        <v>2</v>
      </c>
      <c r="AQ45" s="98"/>
      <c r="AR45" s="99"/>
      <c r="AS45" s="99"/>
      <c r="AT45" s="99"/>
      <c r="AU45" s="99"/>
      <c r="AV45" s="99"/>
      <c r="AW45" s="99"/>
      <c r="AX45" s="100"/>
      <c r="AY45" s="101"/>
      <c r="AZ45" s="104"/>
      <c r="BA45" s="98"/>
      <c r="BB45" s="99"/>
      <c r="BC45" s="99"/>
      <c r="BD45" s="99"/>
      <c r="BE45" s="99"/>
      <c r="BF45" s="99"/>
      <c r="BG45" s="99"/>
      <c r="BH45" s="100"/>
      <c r="BI45" s="101"/>
      <c r="BJ45" s="104"/>
      <c r="BK45" s="98"/>
      <c r="BL45" s="99"/>
      <c r="BM45" s="99"/>
      <c r="BN45" s="99"/>
      <c r="BO45" s="99"/>
      <c r="BP45" s="99"/>
      <c r="BQ45" s="99"/>
      <c r="BR45" s="100"/>
      <c r="BS45" s="101"/>
      <c r="BT45" s="105"/>
      <c r="BU45" s="98"/>
      <c r="BV45" s="99"/>
      <c r="BW45" s="99"/>
      <c r="BX45" s="99"/>
      <c r="BY45" s="99"/>
      <c r="BZ45" s="99"/>
      <c r="CA45" s="99"/>
      <c r="CB45" s="100"/>
      <c r="CC45" s="101"/>
      <c r="CD45" s="155"/>
      <c r="CE45" s="158">
        <f t="shared" si="41"/>
        <v>2</v>
      </c>
    </row>
    <row r="46" spans="1:83" s="11" customFormat="1" ht="34.5">
      <c r="A46" s="108">
        <v>6</v>
      </c>
      <c r="B46" s="220" t="s">
        <v>70</v>
      </c>
      <c r="C46" s="194" t="s">
        <v>76</v>
      </c>
      <c r="D46" s="194" t="s">
        <v>74</v>
      </c>
      <c r="E46" s="96">
        <f t="shared" si="42"/>
        <v>45</v>
      </c>
      <c r="F46" s="97">
        <v>30</v>
      </c>
      <c r="G46" s="97">
        <v>15</v>
      </c>
      <c r="H46" s="97">
        <f t="shared" si="36"/>
        <v>0</v>
      </c>
      <c r="I46" s="97">
        <f t="shared" si="37"/>
        <v>0</v>
      </c>
      <c r="J46" s="97">
        <f t="shared" si="38"/>
        <v>0</v>
      </c>
      <c r="K46" s="97">
        <f t="shared" si="39"/>
        <v>0</v>
      </c>
      <c r="L46" s="97">
        <f t="shared" si="40"/>
        <v>0</v>
      </c>
      <c r="M46" s="98"/>
      <c r="N46" s="99"/>
      <c r="O46" s="99"/>
      <c r="P46" s="99"/>
      <c r="Q46" s="99"/>
      <c r="R46" s="99"/>
      <c r="S46" s="99"/>
      <c r="T46" s="100"/>
      <c r="U46" s="101"/>
      <c r="V46" s="104"/>
      <c r="W46" s="98"/>
      <c r="X46" s="99"/>
      <c r="Y46" s="99"/>
      <c r="Z46" s="99"/>
      <c r="AA46" s="99"/>
      <c r="AB46" s="99"/>
      <c r="AC46" s="99"/>
      <c r="AD46" s="100"/>
      <c r="AE46" s="101"/>
      <c r="AF46" s="104"/>
      <c r="AG46" s="98"/>
      <c r="AH46" s="99"/>
      <c r="AI46" s="99"/>
      <c r="AJ46" s="99"/>
      <c r="AK46" s="99"/>
      <c r="AL46" s="99"/>
      <c r="AM46" s="99"/>
      <c r="AN46" s="100"/>
      <c r="AO46" s="101"/>
      <c r="AP46" s="104"/>
      <c r="AQ46" s="98">
        <v>30</v>
      </c>
      <c r="AR46" s="99">
        <v>15</v>
      </c>
      <c r="AS46" s="99"/>
      <c r="AT46" s="99"/>
      <c r="AU46" s="99"/>
      <c r="AV46" s="99"/>
      <c r="AW46" s="99"/>
      <c r="AX46" s="100"/>
      <c r="AY46" s="101" t="s">
        <v>62</v>
      </c>
      <c r="AZ46" s="104">
        <v>3</v>
      </c>
      <c r="BA46" s="98"/>
      <c r="BB46" s="99"/>
      <c r="BC46" s="99"/>
      <c r="BD46" s="99"/>
      <c r="BE46" s="99"/>
      <c r="BF46" s="99"/>
      <c r="BG46" s="99"/>
      <c r="BH46" s="100"/>
      <c r="BI46" s="101"/>
      <c r="BJ46" s="104"/>
      <c r="BK46" s="98"/>
      <c r="BL46" s="99"/>
      <c r="BM46" s="99"/>
      <c r="BN46" s="99"/>
      <c r="BO46" s="99"/>
      <c r="BP46" s="99"/>
      <c r="BQ46" s="99"/>
      <c r="BR46" s="100"/>
      <c r="BS46" s="101"/>
      <c r="BT46" s="105"/>
      <c r="BU46" s="98"/>
      <c r="BV46" s="99"/>
      <c r="BW46" s="99"/>
      <c r="BX46" s="99"/>
      <c r="BY46" s="99"/>
      <c r="BZ46" s="99"/>
      <c r="CA46" s="99"/>
      <c r="CB46" s="100"/>
      <c r="CC46" s="101"/>
      <c r="CD46" s="155"/>
      <c r="CE46" s="158">
        <f t="shared" si="41"/>
        <v>3</v>
      </c>
    </row>
    <row r="47" spans="1:83" s="11" customFormat="1" ht="34.5">
      <c r="A47" s="108">
        <v>7</v>
      </c>
      <c r="B47" s="219" t="s">
        <v>66</v>
      </c>
      <c r="C47" s="193" t="s">
        <v>76</v>
      </c>
      <c r="D47" s="193" t="s">
        <v>74</v>
      </c>
      <c r="E47" s="96">
        <f t="shared" si="42"/>
        <v>30</v>
      </c>
      <c r="F47" s="97">
        <v>15</v>
      </c>
      <c r="G47" s="97">
        <v>15</v>
      </c>
      <c r="H47" s="97">
        <f t="shared" si="36"/>
        <v>0</v>
      </c>
      <c r="I47" s="97">
        <f t="shared" si="37"/>
        <v>0</v>
      </c>
      <c r="J47" s="97">
        <f t="shared" si="38"/>
        <v>0</v>
      </c>
      <c r="K47" s="97">
        <f t="shared" si="39"/>
        <v>0</v>
      </c>
      <c r="L47" s="97">
        <f t="shared" si="40"/>
        <v>0</v>
      </c>
      <c r="M47" s="98"/>
      <c r="N47" s="99"/>
      <c r="O47" s="99"/>
      <c r="P47" s="99"/>
      <c r="Q47" s="99"/>
      <c r="R47" s="99"/>
      <c r="S47" s="99"/>
      <c r="T47" s="100"/>
      <c r="U47" s="101"/>
      <c r="V47" s="104"/>
      <c r="W47" s="98"/>
      <c r="X47" s="99"/>
      <c r="Y47" s="99"/>
      <c r="Z47" s="99"/>
      <c r="AA47" s="99"/>
      <c r="AB47" s="99"/>
      <c r="AC47" s="99"/>
      <c r="AD47" s="100"/>
      <c r="AE47" s="101"/>
      <c r="AF47" s="104"/>
      <c r="AG47" s="98">
        <v>15</v>
      </c>
      <c r="AH47" s="99">
        <v>15</v>
      </c>
      <c r="AI47" s="99"/>
      <c r="AJ47" s="99"/>
      <c r="AK47" s="99"/>
      <c r="AL47" s="99"/>
      <c r="AM47" s="99"/>
      <c r="AN47" s="100"/>
      <c r="AO47" s="101" t="s">
        <v>47</v>
      </c>
      <c r="AP47" s="104">
        <v>2</v>
      </c>
      <c r="AQ47" s="98"/>
      <c r="AR47" s="99"/>
      <c r="AS47" s="99"/>
      <c r="AT47" s="99"/>
      <c r="AU47" s="99"/>
      <c r="AV47" s="99"/>
      <c r="AW47" s="99"/>
      <c r="AX47" s="100"/>
      <c r="AY47" s="101"/>
      <c r="AZ47" s="104"/>
      <c r="BA47" s="98"/>
      <c r="BB47" s="99"/>
      <c r="BC47" s="99"/>
      <c r="BD47" s="99"/>
      <c r="BE47" s="99"/>
      <c r="BF47" s="99"/>
      <c r="BG47" s="99"/>
      <c r="BH47" s="100"/>
      <c r="BI47" s="101"/>
      <c r="BJ47" s="104"/>
      <c r="BK47" s="98"/>
      <c r="BL47" s="99"/>
      <c r="BM47" s="99"/>
      <c r="BN47" s="99"/>
      <c r="BO47" s="99"/>
      <c r="BP47" s="99"/>
      <c r="BQ47" s="99"/>
      <c r="BR47" s="100"/>
      <c r="BS47" s="101"/>
      <c r="BT47" s="105"/>
      <c r="BU47" s="98"/>
      <c r="BV47" s="99"/>
      <c r="BW47" s="99"/>
      <c r="BX47" s="99"/>
      <c r="BY47" s="99"/>
      <c r="BZ47" s="99"/>
      <c r="CA47" s="99"/>
      <c r="CB47" s="100"/>
      <c r="CC47" s="101"/>
      <c r="CD47" s="155"/>
      <c r="CE47" s="158">
        <f t="shared" si="41"/>
        <v>2</v>
      </c>
    </row>
    <row r="48" spans="1:83" s="11" customFormat="1" ht="27.75" customHeight="1">
      <c r="A48" s="108">
        <v>8</v>
      </c>
      <c r="B48" s="219" t="s">
        <v>67</v>
      </c>
      <c r="C48" s="195" t="s">
        <v>76</v>
      </c>
      <c r="D48" s="195" t="s">
        <v>74</v>
      </c>
      <c r="E48" s="96">
        <f t="shared" si="42"/>
        <v>30</v>
      </c>
      <c r="F48" s="97">
        <v>15</v>
      </c>
      <c r="G48" s="97">
        <v>15</v>
      </c>
      <c r="H48" s="97">
        <f t="shared" si="36"/>
        <v>0</v>
      </c>
      <c r="I48" s="97">
        <f t="shared" si="37"/>
        <v>0</v>
      </c>
      <c r="J48" s="97">
        <f t="shared" si="38"/>
        <v>0</v>
      </c>
      <c r="K48" s="97">
        <f t="shared" si="39"/>
        <v>0</v>
      </c>
      <c r="L48" s="97">
        <f t="shared" si="40"/>
        <v>0</v>
      </c>
      <c r="M48" s="98"/>
      <c r="N48" s="99"/>
      <c r="O48" s="99"/>
      <c r="P48" s="99"/>
      <c r="Q48" s="99"/>
      <c r="R48" s="99"/>
      <c r="S48" s="99"/>
      <c r="T48" s="100"/>
      <c r="U48" s="101"/>
      <c r="V48" s="104"/>
      <c r="W48" s="98"/>
      <c r="X48" s="99"/>
      <c r="Y48" s="99"/>
      <c r="Z48" s="99"/>
      <c r="AA48" s="99"/>
      <c r="AB48" s="99"/>
      <c r="AC48" s="99"/>
      <c r="AD48" s="100"/>
      <c r="AE48" s="101"/>
      <c r="AF48" s="104"/>
      <c r="AG48" s="98">
        <v>15</v>
      </c>
      <c r="AH48" s="99">
        <v>15</v>
      </c>
      <c r="AI48" s="99"/>
      <c r="AJ48" s="99"/>
      <c r="AK48" s="99"/>
      <c r="AL48" s="99"/>
      <c r="AM48" s="99"/>
      <c r="AN48" s="100"/>
      <c r="AO48" s="101" t="s">
        <v>62</v>
      </c>
      <c r="AP48" s="104">
        <v>2</v>
      </c>
      <c r="AQ48" s="98"/>
      <c r="AR48" s="99"/>
      <c r="AS48" s="99"/>
      <c r="AT48" s="99"/>
      <c r="AU48" s="99"/>
      <c r="AV48" s="99"/>
      <c r="AW48" s="99"/>
      <c r="AX48" s="100"/>
      <c r="AY48" s="101"/>
      <c r="AZ48" s="104"/>
      <c r="BA48" s="98"/>
      <c r="BB48" s="99"/>
      <c r="BC48" s="99"/>
      <c r="BD48" s="99"/>
      <c r="BE48" s="99"/>
      <c r="BF48" s="99"/>
      <c r="BG48" s="99"/>
      <c r="BH48" s="100"/>
      <c r="BI48" s="101"/>
      <c r="BJ48" s="104"/>
      <c r="BK48" s="98"/>
      <c r="BL48" s="99"/>
      <c r="BM48" s="99"/>
      <c r="BN48" s="99"/>
      <c r="BO48" s="99"/>
      <c r="BP48" s="99"/>
      <c r="BQ48" s="99"/>
      <c r="BR48" s="100"/>
      <c r="BS48" s="101"/>
      <c r="BT48" s="105"/>
      <c r="BU48" s="98"/>
      <c r="BV48" s="99"/>
      <c r="BW48" s="99"/>
      <c r="BX48" s="99"/>
      <c r="BY48" s="99"/>
      <c r="BZ48" s="99"/>
      <c r="CA48" s="99"/>
      <c r="CB48" s="100"/>
      <c r="CC48" s="101"/>
      <c r="CD48" s="155"/>
      <c r="CE48" s="158">
        <f t="shared" si="41"/>
        <v>2</v>
      </c>
    </row>
    <row r="49" spans="1:83" s="11" customFormat="1" ht="23.25">
      <c r="A49" s="108">
        <v>9</v>
      </c>
      <c r="B49" s="213" t="s">
        <v>79</v>
      </c>
      <c r="C49" s="196" t="s">
        <v>76</v>
      </c>
      <c r="D49" s="196" t="s">
        <v>74</v>
      </c>
      <c r="E49" s="96">
        <f t="shared" si="42"/>
        <v>30</v>
      </c>
      <c r="F49" s="97">
        <f>SUM(M49+W49+AG49+AQ49+BA49+BK49+BU49)</f>
        <v>0</v>
      </c>
      <c r="G49" s="97">
        <v>30</v>
      </c>
      <c r="H49" s="97">
        <f t="shared" si="36"/>
        <v>0</v>
      </c>
      <c r="I49" s="97">
        <f t="shared" si="37"/>
        <v>0</v>
      </c>
      <c r="J49" s="97">
        <f t="shared" si="38"/>
        <v>0</v>
      </c>
      <c r="K49" s="97">
        <f t="shared" si="39"/>
        <v>0</v>
      </c>
      <c r="L49" s="97">
        <f t="shared" si="40"/>
        <v>0</v>
      </c>
      <c r="M49" s="98"/>
      <c r="N49" s="99"/>
      <c r="O49" s="99"/>
      <c r="P49" s="99"/>
      <c r="Q49" s="99"/>
      <c r="R49" s="99"/>
      <c r="S49" s="99"/>
      <c r="T49" s="100"/>
      <c r="U49" s="101"/>
      <c r="V49" s="104"/>
      <c r="W49" s="98"/>
      <c r="X49" s="99"/>
      <c r="Y49" s="99"/>
      <c r="Z49" s="99"/>
      <c r="AA49" s="99"/>
      <c r="AB49" s="99"/>
      <c r="AC49" s="99"/>
      <c r="AD49" s="100"/>
      <c r="AE49" s="101"/>
      <c r="AF49" s="104"/>
      <c r="AG49" s="98"/>
      <c r="AH49" s="99"/>
      <c r="AI49" s="99"/>
      <c r="AJ49" s="99"/>
      <c r="AK49" s="99"/>
      <c r="AL49" s="99"/>
      <c r="AM49" s="99"/>
      <c r="AN49" s="100"/>
      <c r="AO49" s="101"/>
      <c r="AP49" s="104"/>
      <c r="AQ49" s="98"/>
      <c r="AR49" s="99">
        <v>30</v>
      </c>
      <c r="AS49" s="99"/>
      <c r="AT49" s="99"/>
      <c r="AU49" s="99"/>
      <c r="AV49" s="99"/>
      <c r="AW49" s="99"/>
      <c r="AX49" s="100"/>
      <c r="AY49" s="101" t="s">
        <v>47</v>
      </c>
      <c r="AZ49" s="104">
        <v>2</v>
      </c>
      <c r="BA49" s="98"/>
      <c r="BB49" s="99"/>
      <c r="BC49" s="99"/>
      <c r="BD49" s="99"/>
      <c r="BE49" s="99"/>
      <c r="BF49" s="99"/>
      <c r="BG49" s="99"/>
      <c r="BH49" s="100"/>
      <c r="BI49" s="101"/>
      <c r="BJ49" s="104"/>
      <c r="BK49" s="98"/>
      <c r="BL49" s="99"/>
      <c r="BM49" s="99"/>
      <c r="BN49" s="99"/>
      <c r="BO49" s="99"/>
      <c r="BP49" s="99"/>
      <c r="BQ49" s="99"/>
      <c r="BR49" s="100"/>
      <c r="BS49" s="101"/>
      <c r="BT49" s="105"/>
      <c r="BU49" s="98"/>
      <c r="BV49" s="99"/>
      <c r="BW49" s="99"/>
      <c r="BX49" s="99"/>
      <c r="BY49" s="99"/>
      <c r="BZ49" s="99"/>
      <c r="CA49" s="99"/>
      <c r="CB49" s="100"/>
      <c r="CC49" s="101"/>
      <c r="CD49" s="155"/>
      <c r="CE49" s="158">
        <f t="shared" si="41"/>
        <v>2</v>
      </c>
    </row>
    <row r="50" spans="1:83" s="11" customFormat="1" ht="23.25">
      <c r="A50" s="108">
        <v>10</v>
      </c>
      <c r="B50" s="213" t="s">
        <v>61</v>
      </c>
      <c r="C50" s="197" t="s">
        <v>76</v>
      </c>
      <c r="D50" s="197"/>
      <c r="E50" s="96">
        <v>60</v>
      </c>
      <c r="F50" s="97">
        <v>30</v>
      </c>
      <c r="G50" s="97">
        <v>30</v>
      </c>
      <c r="H50" s="97">
        <f t="shared" si="36"/>
        <v>0</v>
      </c>
      <c r="I50" s="97">
        <f t="shared" si="37"/>
        <v>0</v>
      </c>
      <c r="J50" s="97">
        <f t="shared" si="38"/>
        <v>0</v>
      </c>
      <c r="K50" s="97">
        <f t="shared" si="39"/>
        <v>0</v>
      </c>
      <c r="L50" s="97">
        <f t="shared" si="40"/>
        <v>0</v>
      </c>
      <c r="M50" s="98"/>
      <c r="N50" s="99"/>
      <c r="O50" s="99"/>
      <c r="P50" s="99"/>
      <c r="Q50" s="99"/>
      <c r="R50" s="99"/>
      <c r="S50" s="99"/>
      <c r="T50" s="100"/>
      <c r="U50" s="101"/>
      <c r="V50" s="104"/>
      <c r="W50" s="98"/>
      <c r="X50" s="99"/>
      <c r="Y50" s="99"/>
      <c r="Z50" s="99"/>
      <c r="AA50" s="99"/>
      <c r="AB50" s="99"/>
      <c r="AC50" s="99"/>
      <c r="AD50" s="100"/>
      <c r="AE50" s="101"/>
      <c r="AF50" s="104"/>
      <c r="AG50" s="98"/>
      <c r="AH50" s="99"/>
      <c r="AI50" s="99"/>
      <c r="AJ50" s="99"/>
      <c r="AK50" s="99"/>
      <c r="AL50" s="99"/>
      <c r="AM50" s="99"/>
      <c r="AN50" s="100"/>
      <c r="AO50" s="101"/>
      <c r="AP50" s="104"/>
      <c r="AQ50" s="98">
        <v>30</v>
      </c>
      <c r="AR50" s="99">
        <v>30</v>
      </c>
      <c r="AS50" s="99"/>
      <c r="AT50" s="99"/>
      <c r="AU50" s="99"/>
      <c r="AV50" s="99"/>
      <c r="AW50" s="99"/>
      <c r="AX50" s="100"/>
      <c r="AY50" s="101" t="s">
        <v>62</v>
      </c>
      <c r="AZ50" s="104">
        <v>4</v>
      </c>
      <c r="BA50" s="98"/>
      <c r="BB50" s="99"/>
      <c r="BC50" s="99"/>
      <c r="BD50" s="99"/>
      <c r="BE50" s="99"/>
      <c r="BF50" s="99"/>
      <c r="BG50" s="99"/>
      <c r="BH50" s="100"/>
      <c r="BI50" s="101"/>
      <c r="BJ50" s="104"/>
      <c r="BK50" s="98"/>
      <c r="BL50" s="99"/>
      <c r="BM50" s="99"/>
      <c r="BN50" s="99"/>
      <c r="BO50" s="99"/>
      <c r="BP50" s="99"/>
      <c r="BQ50" s="99"/>
      <c r="BR50" s="100"/>
      <c r="BS50" s="101"/>
      <c r="BT50" s="105"/>
      <c r="BU50" s="98"/>
      <c r="BV50" s="99"/>
      <c r="BW50" s="99"/>
      <c r="BX50" s="99"/>
      <c r="BY50" s="99"/>
      <c r="BZ50" s="99"/>
      <c r="CA50" s="99"/>
      <c r="CB50" s="100"/>
      <c r="CC50" s="101"/>
      <c r="CD50" s="155"/>
      <c r="CE50" s="158">
        <f t="shared" si="41"/>
        <v>4</v>
      </c>
    </row>
    <row r="51" spans="1:83" s="11" customFormat="1" ht="23.25">
      <c r="A51" s="108">
        <v>11</v>
      </c>
      <c r="B51" s="219" t="s">
        <v>83</v>
      </c>
      <c r="C51" s="193" t="s">
        <v>76</v>
      </c>
      <c r="D51" s="193" t="s">
        <v>74</v>
      </c>
      <c r="E51" s="96">
        <f>SUM(F51:L51)</f>
        <v>30</v>
      </c>
      <c r="F51" s="97">
        <v>15</v>
      </c>
      <c r="G51" s="97">
        <v>15</v>
      </c>
      <c r="H51" s="97">
        <f t="shared" si="36"/>
        <v>0</v>
      </c>
      <c r="I51" s="97">
        <f t="shared" si="37"/>
        <v>0</v>
      </c>
      <c r="J51" s="97">
        <f t="shared" si="38"/>
        <v>0</v>
      </c>
      <c r="K51" s="97">
        <f t="shared" si="39"/>
        <v>0</v>
      </c>
      <c r="L51" s="97">
        <f t="shared" si="40"/>
        <v>0</v>
      </c>
      <c r="M51" s="98"/>
      <c r="N51" s="99"/>
      <c r="O51" s="99"/>
      <c r="P51" s="99"/>
      <c r="Q51" s="99"/>
      <c r="R51" s="99"/>
      <c r="S51" s="99"/>
      <c r="T51" s="100"/>
      <c r="U51" s="101"/>
      <c r="V51" s="104"/>
      <c r="W51" s="98"/>
      <c r="X51" s="99"/>
      <c r="Y51" s="99"/>
      <c r="Z51" s="99"/>
      <c r="AA51" s="99"/>
      <c r="AB51" s="99"/>
      <c r="AC51" s="99"/>
      <c r="AD51" s="100"/>
      <c r="AE51" s="101"/>
      <c r="AF51" s="104"/>
      <c r="AG51" s="98"/>
      <c r="AH51" s="99"/>
      <c r="AI51" s="99"/>
      <c r="AJ51" s="99"/>
      <c r="AK51" s="99"/>
      <c r="AL51" s="99"/>
      <c r="AM51" s="99"/>
      <c r="AN51" s="100"/>
      <c r="AO51" s="101"/>
      <c r="AP51" s="104"/>
      <c r="AQ51" s="98">
        <v>15</v>
      </c>
      <c r="AR51" s="99">
        <v>15</v>
      </c>
      <c r="AS51" s="99"/>
      <c r="AT51" s="99"/>
      <c r="AU51" s="99"/>
      <c r="AV51" s="99"/>
      <c r="AW51" s="99"/>
      <c r="AX51" s="100"/>
      <c r="AY51" s="101" t="s">
        <v>47</v>
      </c>
      <c r="AZ51" s="104">
        <v>2</v>
      </c>
      <c r="BA51" s="98"/>
      <c r="BB51" s="99"/>
      <c r="BC51" s="99"/>
      <c r="BD51" s="99"/>
      <c r="BE51" s="99"/>
      <c r="BF51" s="99"/>
      <c r="BG51" s="99"/>
      <c r="BH51" s="100"/>
      <c r="BI51" s="101"/>
      <c r="BJ51" s="104"/>
      <c r="BK51" s="98"/>
      <c r="BL51" s="99"/>
      <c r="BM51" s="99"/>
      <c r="BN51" s="99"/>
      <c r="BO51" s="99"/>
      <c r="BP51" s="99"/>
      <c r="BQ51" s="99"/>
      <c r="BR51" s="100"/>
      <c r="BS51" s="101"/>
      <c r="BT51" s="105"/>
      <c r="BU51" s="98"/>
      <c r="BV51" s="99"/>
      <c r="BW51" s="99"/>
      <c r="BX51" s="99"/>
      <c r="BY51" s="99"/>
      <c r="BZ51" s="99"/>
      <c r="CA51" s="99"/>
      <c r="CB51" s="100"/>
      <c r="CC51" s="101"/>
      <c r="CD51" s="155"/>
      <c r="CE51" s="158">
        <f t="shared" si="41"/>
        <v>2</v>
      </c>
    </row>
    <row r="52" spans="1:83" s="11" customFormat="1" ht="34.5">
      <c r="A52" s="109">
        <v>12</v>
      </c>
      <c r="B52" s="221" t="s">
        <v>88</v>
      </c>
      <c r="C52" s="193" t="s">
        <v>76</v>
      </c>
      <c r="D52" s="193" t="s">
        <v>74</v>
      </c>
      <c r="E52" s="126">
        <f>SUM(F52:L52)</f>
        <v>45</v>
      </c>
      <c r="F52" s="112">
        <f>SUM(M52+W52+AG52+AQ52+BA52+BK52+BU52)</f>
        <v>15</v>
      </c>
      <c r="G52" s="112">
        <v>30</v>
      </c>
      <c r="H52" s="112">
        <v>0</v>
      </c>
      <c r="I52" s="112">
        <v>0</v>
      </c>
      <c r="J52" s="112">
        <f>SUM(Q52+AA52+AK52+AU52+BE52+BO52+BY52)</f>
        <v>0</v>
      </c>
      <c r="K52" s="112">
        <f>SUM(R52+AB52+AL52+AV52+BF52+BP52+BZ52)</f>
        <v>0</v>
      </c>
      <c r="L52" s="112">
        <f>SUM(S52+AC52+AM52+AW52+BG52+BQ52+CA52)</f>
        <v>0</v>
      </c>
      <c r="M52" s="120"/>
      <c r="N52" s="121"/>
      <c r="O52" s="121"/>
      <c r="P52" s="121"/>
      <c r="Q52" s="121"/>
      <c r="R52" s="121"/>
      <c r="S52" s="121"/>
      <c r="T52" s="100"/>
      <c r="U52" s="122"/>
      <c r="V52" s="104"/>
      <c r="W52" s="120"/>
      <c r="X52" s="121"/>
      <c r="Y52" s="121"/>
      <c r="Z52" s="121"/>
      <c r="AA52" s="121"/>
      <c r="AB52" s="121"/>
      <c r="AC52" s="121"/>
      <c r="AD52" s="100"/>
      <c r="AE52" s="122"/>
      <c r="AF52" s="104"/>
      <c r="AG52" s="120"/>
      <c r="AH52" s="121"/>
      <c r="AI52" s="121"/>
      <c r="AJ52" s="121"/>
      <c r="AK52" s="121"/>
      <c r="AL52" s="121"/>
      <c r="AM52" s="121"/>
      <c r="AN52" s="100"/>
      <c r="AO52" s="122"/>
      <c r="AP52" s="104"/>
      <c r="AQ52" s="120">
        <v>15</v>
      </c>
      <c r="AR52" s="121">
        <v>30</v>
      </c>
      <c r="AS52" s="121"/>
      <c r="AT52" s="121"/>
      <c r="AU52" s="121"/>
      <c r="AV52" s="121"/>
      <c r="AW52" s="121"/>
      <c r="AX52" s="100"/>
      <c r="AY52" s="170" t="s">
        <v>47</v>
      </c>
      <c r="AZ52" s="104">
        <v>3</v>
      </c>
      <c r="BA52" s="120"/>
      <c r="BB52" s="121"/>
      <c r="BC52" s="121"/>
      <c r="BD52" s="121"/>
      <c r="BE52" s="121"/>
      <c r="BF52" s="121"/>
      <c r="BG52" s="121"/>
      <c r="BH52" s="100"/>
      <c r="BI52" s="122"/>
      <c r="BJ52" s="104"/>
      <c r="BK52" s="120"/>
      <c r="BL52" s="121"/>
      <c r="BM52" s="121"/>
      <c r="BN52" s="121"/>
      <c r="BO52" s="121"/>
      <c r="BP52" s="121"/>
      <c r="BQ52" s="121"/>
      <c r="BR52" s="100"/>
      <c r="BS52" s="122"/>
      <c r="BT52" s="105"/>
      <c r="BU52" s="120"/>
      <c r="BV52" s="121"/>
      <c r="BW52" s="121"/>
      <c r="BX52" s="121"/>
      <c r="BY52" s="121"/>
      <c r="BZ52" s="121"/>
      <c r="CA52" s="121"/>
      <c r="CB52" s="100"/>
      <c r="CC52" s="122"/>
      <c r="CD52" s="156"/>
      <c r="CE52" s="158">
        <f t="shared" si="41"/>
        <v>3</v>
      </c>
    </row>
    <row r="53" spans="1:83" s="11" customFormat="1" ht="12.75">
      <c r="A53" s="127"/>
      <c r="B53" s="128"/>
      <c r="C53" s="128"/>
      <c r="D53" s="128"/>
      <c r="E53" s="129"/>
      <c r="F53" s="130"/>
      <c r="G53" s="130"/>
      <c r="H53" s="130"/>
      <c r="I53" s="130"/>
      <c r="J53" s="130"/>
      <c r="K53" s="130"/>
      <c r="L53" s="130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41"/>
    </row>
    <row r="54" spans="1:83" s="11" customFormat="1" ht="23.25" customHeight="1">
      <c r="A54" s="74" t="s">
        <v>33</v>
      </c>
      <c r="B54" s="214" t="s">
        <v>38</v>
      </c>
      <c r="C54" s="107"/>
      <c r="D54" s="107"/>
      <c r="E54" s="145">
        <f aca="true" t="shared" si="43" ref="E54:T54">SUM(E55:E56)</f>
        <v>60</v>
      </c>
      <c r="F54" s="145">
        <f t="shared" si="43"/>
        <v>0</v>
      </c>
      <c r="G54" s="145">
        <f t="shared" si="43"/>
        <v>0</v>
      </c>
      <c r="H54" s="145">
        <f t="shared" si="43"/>
        <v>0</v>
      </c>
      <c r="I54" s="145">
        <f t="shared" si="43"/>
        <v>0</v>
      </c>
      <c r="J54" s="145">
        <f t="shared" si="43"/>
        <v>0</v>
      </c>
      <c r="K54" s="145">
        <f t="shared" si="43"/>
        <v>60</v>
      </c>
      <c r="L54" s="145">
        <f t="shared" si="43"/>
        <v>0</v>
      </c>
      <c r="M54" s="56">
        <f t="shared" si="43"/>
        <v>0</v>
      </c>
      <c r="N54" s="56">
        <f t="shared" si="43"/>
        <v>0</v>
      </c>
      <c r="O54" s="56">
        <f t="shared" si="43"/>
        <v>0</v>
      </c>
      <c r="P54" s="56">
        <f t="shared" si="43"/>
        <v>0</v>
      </c>
      <c r="Q54" s="56">
        <f t="shared" si="43"/>
        <v>0</v>
      </c>
      <c r="R54" s="56">
        <f t="shared" si="43"/>
        <v>0</v>
      </c>
      <c r="S54" s="56">
        <f t="shared" si="43"/>
        <v>0</v>
      </c>
      <c r="T54" s="56">
        <f t="shared" si="43"/>
        <v>0</v>
      </c>
      <c r="U54" s="66">
        <f>COUNTIF(U55:U56,"E")</f>
        <v>0</v>
      </c>
      <c r="V54" s="66">
        <f>SUM(V55:V56)</f>
        <v>0</v>
      </c>
      <c r="W54" s="56">
        <f aca="true" t="shared" si="44" ref="W54:AD54">SUM(W55:W56)</f>
        <v>0</v>
      </c>
      <c r="X54" s="56">
        <f t="shared" si="44"/>
        <v>0</v>
      </c>
      <c r="Y54" s="56">
        <f t="shared" si="44"/>
        <v>0</v>
      </c>
      <c r="Z54" s="56">
        <f t="shared" si="44"/>
        <v>0</v>
      </c>
      <c r="AA54" s="56">
        <f t="shared" si="44"/>
        <v>0</v>
      </c>
      <c r="AB54" s="56">
        <f t="shared" si="44"/>
        <v>0</v>
      </c>
      <c r="AC54" s="56">
        <f t="shared" si="44"/>
        <v>0</v>
      </c>
      <c r="AD54" s="56">
        <f t="shared" si="44"/>
        <v>0</v>
      </c>
      <c r="AE54" s="66">
        <f>COUNTIF(AE55:AE56,"E")</f>
        <v>0</v>
      </c>
      <c r="AF54" s="66">
        <f>SUM(AF55:AF56)</f>
        <v>0</v>
      </c>
      <c r="AG54" s="56">
        <f aca="true" t="shared" si="45" ref="AG54:AN54">SUM(AG55:AG56)</f>
        <v>0</v>
      </c>
      <c r="AH54" s="56">
        <f t="shared" si="45"/>
        <v>0</v>
      </c>
      <c r="AI54" s="56">
        <f t="shared" si="45"/>
        <v>0</v>
      </c>
      <c r="AJ54" s="56">
        <f t="shared" si="45"/>
        <v>0</v>
      </c>
      <c r="AK54" s="56">
        <f t="shared" si="45"/>
        <v>0</v>
      </c>
      <c r="AL54" s="56">
        <f t="shared" si="45"/>
        <v>30</v>
      </c>
      <c r="AM54" s="56">
        <f t="shared" si="45"/>
        <v>0</v>
      </c>
      <c r="AN54" s="56">
        <f t="shared" si="45"/>
        <v>0</v>
      </c>
      <c r="AO54" s="66">
        <f>COUNTIF(AO55:AO56,"E")</f>
        <v>0</v>
      </c>
      <c r="AP54" s="66">
        <f>SUM(AP55:AP56)</f>
        <v>9</v>
      </c>
      <c r="AQ54" s="56">
        <f aca="true" t="shared" si="46" ref="AQ54:AX54">SUM(AQ55:AQ56)</f>
        <v>0</v>
      </c>
      <c r="AR54" s="56">
        <f t="shared" si="46"/>
        <v>0</v>
      </c>
      <c r="AS54" s="56">
        <f t="shared" si="46"/>
        <v>0</v>
      </c>
      <c r="AT54" s="56">
        <f t="shared" si="46"/>
        <v>0</v>
      </c>
      <c r="AU54" s="56">
        <f t="shared" si="46"/>
        <v>0</v>
      </c>
      <c r="AV54" s="56">
        <f t="shared" si="46"/>
        <v>30</v>
      </c>
      <c r="AW54" s="56">
        <f t="shared" si="46"/>
        <v>0</v>
      </c>
      <c r="AX54" s="56">
        <f t="shared" si="46"/>
        <v>0</v>
      </c>
      <c r="AY54" s="66">
        <f>COUNTIF(AY55:AY56,"E")</f>
        <v>0</v>
      </c>
      <c r="AZ54" s="66">
        <f>SUM(AZ55:AZ56)</f>
        <v>11</v>
      </c>
      <c r="BA54" s="56">
        <f aca="true" t="shared" si="47" ref="BA54:BH54">SUM(BA55:BA56)</f>
        <v>0</v>
      </c>
      <c r="BB54" s="56">
        <f t="shared" si="47"/>
        <v>0</v>
      </c>
      <c r="BC54" s="56">
        <f t="shared" si="47"/>
        <v>0</v>
      </c>
      <c r="BD54" s="56">
        <f t="shared" si="47"/>
        <v>0</v>
      </c>
      <c r="BE54" s="56">
        <f t="shared" si="47"/>
        <v>0</v>
      </c>
      <c r="BF54" s="56">
        <f t="shared" si="47"/>
        <v>0</v>
      </c>
      <c r="BG54" s="56">
        <f t="shared" si="47"/>
        <v>0</v>
      </c>
      <c r="BH54" s="56">
        <f t="shared" si="47"/>
        <v>0</v>
      </c>
      <c r="BI54" s="66">
        <f>COUNTIF(BI55:BI56,"E")</f>
        <v>0</v>
      </c>
      <c r="BJ54" s="66">
        <f>SUM(BJ55:BJ56)</f>
        <v>0</v>
      </c>
      <c r="BK54" s="56">
        <f aca="true" t="shared" si="48" ref="BK54:BR54">SUM(BK55:BK56)</f>
        <v>0</v>
      </c>
      <c r="BL54" s="56">
        <f t="shared" si="48"/>
        <v>0</v>
      </c>
      <c r="BM54" s="56">
        <f t="shared" si="48"/>
        <v>0</v>
      </c>
      <c r="BN54" s="56">
        <f t="shared" si="48"/>
        <v>0</v>
      </c>
      <c r="BO54" s="56">
        <f t="shared" si="48"/>
        <v>0</v>
      </c>
      <c r="BP54" s="56">
        <f t="shared" si="48"/>
        <v>0</v>
      </c>
      <c r="BQ54" s="56">
        <f t="shared" si="48"/>
        <v>0</v>
      </c>
      <c r="BR54" s="56">
        <f t="shared" si="48"/>
        <v>0</v>
      </c>
      <c r="BS54" s="66">
        <f>COUNTIF(BS55:BS56,"E")</f>
        <v>0</v>
      </c>
      <c r="BT54" s="66">
        <f>SUM(BT55:BT56)</f>
        <v>0</v>
      </c>
      <c r="BU54" s="56">
        <f aca="true" t="shared" si="49" ref="BU54:CB54">SUM(BU55:BU56)</f>
        <v>0</v>
      </c>
      <c r="BV54" s="56">
        <f t="shared" si="49"/>
        <v>0</v>
      </c>
      <c r="BW54" s="56">
        <f t="shared" si="49"/>
        <v>0</v>
      </c>
      <c r="BX54" s="56">
        <f t="shared" si="49"/>
        <v>0</v>
      </c>
      <c r="BY54" s="56">
        <f t="shared" si="49"/>
        <v>0</v>
      </c>
      <c r="BZ54" s="56">
        <f t="shared" si="49"/>
        <v>0</v>
      </c>
      <c r="CA54" s="56">
        <f t="shared" si="49"/>
        <v>0</v>
      </c>
      <c r="CB54" s="56">
        <f t="shared" si="49"/>
        <v>0</v>
      </c>
      <c r="CC54" s="66">
        <f>COUNTIF(CC55:CC56,"E")</f>
        <v>0</v>
      </c>
      <c r="CD54" s="159">
        <f>SUM(CD55:CD56)</f>
        <v>0</v>
      </c>
      <c r="CE54" s="160">
        <f>SUM(CE55:CE56)</f>
        <v>20</v>
      </c>
    </row>
    <row r="55" spans="1:83" s="11" customFormat="1" ht="12">
      <c r="A55" s="38">
        <v>1</v>
      </c>
      <c r="B55" s="49" t="s">
        <v>31</v>
      </c>
      <c r="C55" s="173"/>
      <c r="D55" s="173" t="s">
        <v>74</v>
      </c>
      <c r="E55" s="52">
        <f>SUM(F55:L55)</f>
        <v>60</v>
      </c>
      <c r="F55" s="51">
        <f>SUM(M55+W55+AG55+AQ55+BA55+BK55+BU55)</f>
        <v>0</v>
      </c>
      <c r="G55" s="51">
        <f>SUM(N55+X55+AH55+AR55+BB55+BL55+BV55)</f>
        <v>0</v>
      </c>
      <c r="H55" s="51">
        <v>0</v>
      </c>
      <c r="I55" s="51">
        <f>SUM(P55+Z55+AJ55+AT55+BD55+BN55+BX55)</f>
        <v>0</v>
      </c>
      <c r="J55" s="51">
        <f>SUM(Q55+AA55+AK55+AU55+BE55+BO55+BY55)</f>
        <v>0</v>
      </c>
      <c r="K55" s="51">
        <v>60</v>
      </c>
      <c r="L55" s="51">
        <v>0</v>
      </c>
      <c r="M55" s="38"/>
      <c r="N55" s="59"/>
      <c r="O55" s="59"/>
      <c r="P55" s="59"/>
      <c r="Q55" s="59"/>
      <c r="R55" s="59"/>
      <c r="S55" s="59"/>
      <c r="T55" s="87"/>
      <c r="U55" s="60"/>
      <c r="V55" s="29"/>
      <c r="W55" s="38"/>
      <c r="X55" s="59"/>
      <c r="Y55" s="59"/>
      <c r="Z55" s="59"/>
      <c r="AA55" s="59"/>
      <c r="AB55" s="59"/>
      <c r="AC55" s="59"/>
      <c r="AD55" s="87"/>
      <c r="AE55" s="60"/>
      <c r="AF55" s="29"/>
      <c r="AG55" s="38"/>
      <c r="AH55" s="59"/>
      <c r="AI55" s="59"/>
      <c r="AJ55" s="59"/>
      <c r="AK55" s="59"/>
      <c r="AL55" s="59">
        <v>30</v>
      </c>
      <c r="AM55" s="59"/>
      <c r="AN55" s="87"/>
      <c r="AO55" s="60" t="s">
        <v>47</v>
      </c>
      <c r="AP55" s="29">
        <v>1</v>
      </c>
      <c r="AQ55" s="38"/>
      <c r="AR55" s="59"/>
      <c r="AS55" s="59"/>
      <c r="AT55" s="59"/>
      <c r="AU55" s="59"/>
      <c r="AV55" s="59">
        <v>30</v>
      </c>
      <c r="AW55" s="59"/>
      <c r="AX55" s="87"/>
      <c r="AY55" s="60" t="s">
        <v>47</v>
      </c>
      <c r="AZ55" s="29">
        <v>1</v>
      </c>
      <c r="BA55" s="38"/>
      <c r="BB55" s="59"/>
      <c r="BC55" s="59"/>
      <c r="BD55" s="59"/>
      <c r="BE55" s="59"/>
      <c r="BF55" s="59"/>
      <c r="BG55" s="59"/>
      <c r="BH55" s="87"/>
      <c r="BI55" s="60"/>
      <c r="BJ55" s="29"/>
      <c r="BK55" s="38"/>
      <c r="BL55" s="59"/>
      <c r="BM55" s="59"/>
      <c r="BN55" s="59"/>
      <c r="BO55" s="59"/>
      <c r="BP55" s="59"/>
      <c r="BQ55" s="59"/>
      <c r="BR55" s="87"/>
      <c r="BS55" s="60"/>
      <c r="BT55" s="40"/>
      <c r="BU55" s="38"/>
      <c r="BV55" s="59"/>
      <c r="BW55" s="59"/>
      <c r="BX55" s="59"/>
      <c r="BY55" s="59"/>
      <c r="BZ55" s="59"/>
      <c r="CA55" s="59"/>
      <c r="CB55" s="87"/>
      <c r="CC55" s="60"/>
      <c r="CD55" s="161"/>
      <c r="CE55" s="158">
        <f>V55+AF55+AP55+AZ55+BJ55+BT55+CD55</f>
        <v>2</v>
      </c>
    </row>
    <row r="56" spans="1:83" s="11" customFormat="1" ht="12">
      <c r="A56" s="39">
        <v>2</v>
      </c>
      <c r="B56" s="50" t="s">
        <v>32</v>
      </c>
      <c r="C56" s="174"/>
      <c r="D56" s="174"/>
      <c r="E56" s="52">
        <f>SUM(F56:L56)</f>
        <v>0</v>
      </c>
      <c r="F56" s="51">
        <f>SUM(M56+W56+AG56+AQ56+BA56+BK56+BU56)</f>
        <v>0</v>
      </c>
      <c r="G56" s="51">
        <f>SUM(N56+X56+AH56+AR56+BB56+BL56+BV56)</f>
        <v>0</v>
      </c>
      <c r="H56" s="51">
        <f>SUM(O56+Y56+AI56+AS56+BC56+BM56+BW56)</f>
        <v>0</v>
      </c>
      <c r="I56" s="51">
        <f>SUM(P56+Z56+AJ56+AT56+BD56+BN56+BX56)</f>
        <v>0</v>
      </c>
      <c r="J56" s="51">
        <f>SUM(Q56+AA56+AK56+AU56+BE56+BO56+BY56)</f>
        <v>0</v>
      </c>
      <c r="K56" s="51">
        <f>SUM(R56+AB56+AL56+AV56+BF56+BP56+BZ56)</f>
        <v>0</v>
      </c>
      <c r="L56" s="51">
        <f>SUM(S56+AC56+AM56+AW56+BG56+BQ56+CA56)</f>
        <v>0</v>
      </c>
      <c r="M56" s="38"/>
      <c r="N56" s="59"/>
      <c r="O56" s="59"/>
      <c r="P56" s="59"/>
      <c r="Q56" s="59"/>
      <c r="R56" s="59"/>
      <c r="S56" s="59"/>
      <c r="T56" s="87"/>
      <c r="U56" s="60"/>
      <c r="V56" s="29"/>
      <c r="W56" s="38"/>
      <c r="X56" s="59"/>
      <c r="Y56" s="59"/>
      <c r="Z56" s="59"/>
      <c r="AA56" s="59"/>
      <c r="AB56" s="59"/>
      <c r="AC56" s="59"/>
      <c r="AD56" s="87"/>
      <c r="AE56" s="60"/>
      <c r="AF56" s="29"/>
      <c r="AG56" s="38"/>
      <c r="AH56" s="59"/>
      <c r="AI56" s="59"/>
      <c r="AJ56" s="59"/>
      <c r="AK56" s="59"/>
      <c r="AL56" s="59"/>
      <c r="AM56" s="59"/>
      <c r="AN56" s="87"/>
      <c r="AO56" s="60"/>
      <c r="AP56" s="29">
        <v>8</v>
      </c>
      <c r="AQ56" s="38"/>
      <c r="AR56" s="59"/>
      <c r="AS56" s="59"/>
      <c r="AT56" s="59"/>
      <c r="AU56" s="59"/>
      <c r="AV56" s="59"/>
      <c r="AW56" s="59"/>
      <c r="AX56" s="87"/>
      <c r="AY56" s="60"/>
      <c r="AZ56" s="29">
        <v>10</v>
      </c>
      <c r="BA56" s="38"/>
      <c r="BB56" s="59"/>
      <c r="BC56" s="59"/>
      <c r="BD56" s="59"/>
      <c r="BE56" s="59"/>
      <c r="BF56" s="59"/>
      <c r="BG56" s="59"/>
      <c r="BH56" s="87"/>
      <c r="BI56" s="60"/>
      <c r="BJ56" s="29"/>
      <c r="BK56" s="38"/>
      <c r="BL56" s="59"/>
      <c r="BM56" s="59"/>
      <c r="BN56" s="59"/>
      <c r="BO56" s="59"/>
      <c r="BP56" s="59"/>
      <c r="BQ56" s="59"/>
      <c r="BR56" s="87"/>
      <c r="BS56" s="60"/>
      <c r="BT56" s="40"/>
      <c r="BU56" s="38"/>
      <c r="BV56" s="59"/>
      <c r="BW56" s="59"/>
      <c r="BX56" s="59"/>
      <c r="BY56" s="59"/>
      <c r="BZ56" s="59"/>
      <c r="CA56" s="59"/>
      <c r="CB56" s="87"/>
      <c r="CC56" s="60"/>
      <c r="CD56" s="161"/>
      <c r="CE56" s="158">
        <f>V56+AF56+AP56+AZ56+BJ56+BT56+CD56</f>
        <v>18</v>
      </c>
    </row>
    <row r="57" spans="1:83" s="11" customFormat="1" ht="16.5" customHeight="1">
      <c r="A57" s="14"/>
      <c r="B57" s="133"/>
      <c r="C57" s="133"/>
      <c r="D57" s="13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41"/>
    </row>
    <row r="58" spans="1:83" s="11" customFormat="1" ht="23.25" customHeight="1">
      <c r="A58" s="74" t="s">
        <v>34</v>
      </c>
      <c r="B58" s="214" t="s">
        <v>28</v>
      </c>
      <c r="C58" s="107"/>
      <c r="D58" s="107"/>
      <c r="E58" s="95">
        <f aca="true" t="shared" si="50" ref="E58:T58">SUM(E59:E59)</f>
        <v>360</v>
      </c>
      <c r="F58" s="95">
        <f t="shared" si="50"/>
        <v>0</v>
      </c>
      <c r="G58" s="95">
        <f t="shared" si="50"/>
        <v>0</v>
      </c>
      <c r="H58" s="95">
        <f t="shared" si="50"/>
        <v>0</v>
      </c>
      <c r="I58" s="95">
        <f t="shared" si="50"/>
        <v>0</v>
      </c>
      <c r="J58" s="95">
        <f t="shared" si="50"/>
        <v>360</v>
      </c>
      <c r="K58" s="95">
        <f t="shared" si="50"/>
        <v>0</v>
      </c>
      <c r="L58" s="95">
        <f t="shared" si="50"/>
        <v>0</v>
      </c>
      <c r="M58" s="56">
        <f t="shared" si="50"/>
        <v>0</v>
      </c>
      <c r="N58" s="56">
        <f t="shared" si="50"/>
        <v>0</v>
      </c>
      <c r="O58" s="56">
        <f t="shared" si="50"/>
        <v>0</v>
      </c>
      <c r="P58" s="56">
        <f t="shared" si="50"/>
        <v>0</v>
      </c>
      <c r="Q58" s="56">
        <f t="shared" si="50"/>
        <v>120</v>
      </c>
      <c r="R58" s="56">
        <f t="shared" si="50"/>
        <v>0</v>
      </c>
      <c r="S58" s="56">
        <f t="shared" si="50"/>
        <v>0</v>
      </c>
      <c r="T58" s="56">
        <f t="shared" si="50"/>
        <v>0</v>
      </c>
      <c r="U58" s="66">
        <f>COUNTIF(U59:U59,"E")</f>
        <v>0</v>
      </c>
      <c r="V58" s="66">
        <f aca="true" t="shared" si="51" ref="V58:AD58">SUM(V59:V59)</f>
        <v>4</v>
      </c>
      <c r="W58" s="65">
        <f t="shared" si="51"/>
        <v>0</v>
      </c>
      <c r="X58" s="65">
        <f t="shared" si="51"/>
        <v>0</v>
      </c>
      <c r="Y58" s="65">
        <f t="shared" si="51"/>
        <v>0</v>
      </c>
      <c r="Z58" s="65">
        <f t="shared" si="51"/>
        <v>0</v>
      </c>
      <c r="AA58" s="65">
        <f t="shared" si="51"/>
        <v>120</v>
      </c>
      <c r="AB58" s="65">
        <f t="shared" si="51"/>
        <v>0</v>
      </c>
      <c r="AC58" s="65">
        <f t="shared" si="51"/>
        <v>0</v>
      </c>
      <c r="AD58" s="65">
        <f t="shared" si="51"/>
        <v>0</v>
      </c>
      <c r="AE58" s="66">
        <f>COUNTIF(AE59:AE59,"E")</f>
        <v>0</v>
      </c>
      <c r="AF58" s="66">
        <v>4</v>
      </c>
      <c r="AG58" s="65">
        <f aca="true" t="shared" si="52" ref="AG58:AN58">SUM(AG59:AG59)</f>
        <v>0</v>
      </c>
      <c r="AH58" s="65">
        <f t="shared" si="52"/>
        <v>0</v>
      </c>
      <c r="AI58" s="65">
        <f t="shared" si="52"/>
        <v>0</v>
      </c>
      <c r="AJ58" s="65">
        <f t="shared" si="52"/>
        <v>0</v>
      </c>
      <c r="AK58" s="65">
        <f t="shared" si="52"/>
        <v>120</v>
      </c>
      <c r="AL58" s="65">
        <f t="shared" si="52"/>
        <v>0</v>
      </c>
      <c r="AM58" s="65">
        <f t="shared" si="52"/>
        <v>0</v>
      </c>
      <c r="AN58" s="65">
        <f t="shared" si="52"/>
        <v>0</v>
      </c>
      <c r="AO58" s="66">
        <f>COUNTIF(AO59:AO62,"E")</f>
        <v>0</v>
      </c>
      <c r="AP58" s="66">
        <v>4</v>
      </c>
      <c r="AQ58" s="65">
        <f aca="true" t="shared" si="53" ref="AQ58:AX58">SUM(AQ59:AQ59)</f>
        <v>0</v>
      </c>
      <c r="AR58" s="65">
        <f t="shared" si="53"/>
        <v>0</v>
      </c>
      <c r="AS58" s="65">
        <f t="shared" si="53"/>
        <v>0</v>
      </c>
      <c r="AT58" s="65">
        <f t="shared" si="53"/>
        <v>0</v>
      </c>
      <c r="AU58" s="65">
        <f t="shared" si="53"/>
        <v>0</v>
      </c>
      <c r="AV58" s="65">
        <f t="shared" si="53"/>
        <v>0</v>
      </c>
      <c r="AW58" s="65">
        <f t="shared" si="53"/>
        <v>0</v>
      </c>
      <c r="AX58" s="65">
        <f t="shared" si="53"/>
        <v>0</v>
      </c>
      <c r="AY58" s="66">
        <f>COUNTIF(AY59:AY59,"E")</f>
        <v>0</v>
      </c>
      <c r="AZ58" s="66">
        <f aca="true" t="shared" si="54" ref="AZ58:BH58">SUM(AZ59:AZ59)</f>
        <v>0</v>
      </c>
      <c r="BA58" s="65">
        <f t="shared" si="54"/>
        <v>0</v>
      </c>
      <c r="BB58" s="65">
        <f t="shared" si="54"/>
        <v>0</v>
      </c>
      <c r="BC58" s="65">
        <f t="shared" si="54"/>
        <v>0</v>
      </c>
      <c r="BD58" s="65">
        <f t="shared" si="54"/>
        <v>0</v>
      </c>
      <c r="BE58" s="65">
        <f t="shared" si="54"/>
        <v>0</v>
      </c>
      <c r="BF58" s="65">
        <f t="shared" si="54"/>
        <v>0</v>
      </c>
      <c r="BG58" s="65">
        <f t="shared" si="54"/>
        <v>0</v>
      </c>
      <c r="BH58" s="65">
        <f t="shared" si="54"/>
        <v>0</v>
      </c>
      <c r="BI58" s="66">
        <f>COUNTIF(BI59:BI59,"E")</f>
        <v>0</v>
      </c>
      <c r="BJ58" s="66">
        <f aca="true" t="shared" si="55" ref="BJ58:BR58">SUM(BJ59:BJ59)</f>
        <v>0</v>
      </c>
      <c r="BK58" s="65">
        <f t="shared" si="55"/>
        <v>0</v>
      </c>
      <c r="BL58" s="65">
        <f t="shared" si="55"/>
        <v>0</v>
      </c>
      <c r="BM58" s="65">
        <f t="shared" si="55"/>
        <v>0</v>
      </c>
      <c r="BN58" s="65">
        <f t="shared" si="55"/>
        <v>0</v>
      </c>
      <c r="BO58" s="65">
        <f t="shared" si="55"/>
        <v>0</v>
      </c>
      <c r="BP58" s="65">
        <f t="shared" si="55"/>
        <v>0</v>
      </c>
      <c r="BQ58" s="65">
        <f t="shared" si="55"/>
        <v>0</v>
      </c>
      <c r="BR58" s="65">
        <f t="shared" si="55"/>
        <v>0</v>
      </c>
      <c r="BS58" s="66">
        <f>COUNTIF(BS59:BS59,"E")</f>
        <v>0</v>
      </c>
      <c r="BT58" s="77">
        <f aca="true" t="shared" si="56" ref="BT58:CB58">SUM(BT59:BT59)</f>
        <v>0</v>
      </c>
      <c r="BU58" s="65">
        <f t="shared" si="56"/>
        <v>0</v>
      </c>
      <c r="BV58" s="65">
        <f t="shared" si="56"/>
        <v>0</v>
      </c>
      <c r="BW58" s="65">
        <f t="shared" si="56"/>
        <v>0</v>
      </c>
      <c r="BX58" s="65">
        <f t="shared" si="56"/>
        <v>0</v>
      </c>
      <c r="BY58" s="65">
        <f t="shared" si="56"/>
        <v>0</v>
      </c>
      <c r="BZ58" s="65">
        <f t="shared" si="56"/>
        <v>0</v>
      </c>
      <c r="CA58" s="65">
        <f t="shared" si="56"/>
        <v>0</v>
      </c>
      <c r="CB58" s="65">
        <f t="shared" si="56"/>
        <v>0</v>
      </c>
      <c r="CC58" s="66">
        <f>COUNTIF(CC59:CC59,"E")</f>
        <v>0</v>
      </c>
      <c r="CD58" s="159">
        <f>SUM(CD59:CD59)</f>
        <v>0</v>
      </c>
      <c r="CE58" s="160">
        <f>SUM(CE59)</f>
        <v>12</v>
      </c>
    </row>
    <row r="59" spans="1:83" s="11" customFormat="1" ht="16.5" customHeight="1">
      <c r="A59" s="120">
        <v>1</v>
      </c>
      <c r="B59" s="134" t="s">
        <v>29</v>
      </c>
      <c r="C59" s="175" t="s">
        <v>76</v>
      </c>
      <c r="D59" s="175" t="s">
        <v>74</v>
      </c>
      <c r="E59" s="111">
        <v>360</v>
      </c>
      <c r="F59" s="112">
        <f aca="true" t="shared" si="57" ref="F59:L59">SUM(M59+W59+AG59+AQ59+BA59+BK59+BU59)</f>
        <v>0</v>
      </c>
      <c r="G59" s="112">
        <f t="shared" si="57"/>
        <v>0</v>
      </c>
      <c r="H59" s="112">
        <f t="shared" si="57"/>
        <v>0</v>
      </c>
      <c r="I59" s="112">
        <f t="shared" si="57"/>
        <v>0</v>
      </c>
      <c r="J59" s="112">
        <f t="shared" si="57"/>
        <v>360</v>
      </c>
      <c r="K59" s="112">
        <f t="shared" si="57"/>
        <v>0</v>
      </c>
      <c r="L59" s="112">
        <f t="shared" si="57"/>
        <v>0</v>
      </c>
      <c r="M59" s="120"/>
      <c r="N59" s="121"/>
      <c r="O59" s="121"/>
      <c r="P59" s="121"/>
      <c r="Q59" s="121">
        <v>120</v>
      </c>
      <c r="R59" s="121"/>
      <c r="S59" s="121"/>
      <c r="T59" s="100"/>
      <c r="U59" s="122" t="s">
        <v>47</v>
      </c>
      <c r="V59" s="104">
        <v>4</v>
      </c>
      <c r="W59" s="120"/>
      <c r="X59" s="121"/>
      <c r="Y59" s="121"/>
      <c r="Z59" s="121"/>
      <c r="AA59" s="121">
        <v>120</v>
      </c>
      <c r="AB59" s="121"/>
      <c r="AC59" s="121"/>
      <c r="AD59" s="100"/>
      <c r="AE59" s="122" t="s">
        <v>47</v>
      </c>
      <c r="AF59" s="104">
        <v>4</v>
      </c>
      <c r="AG59" s="120"/>
      <c r="AH59" s="121"/>
      <c r="AI59" s="121"/>
      <c r="AJ59" s="121"/>
      <c r="AK59" s="121">
        <v>120</v>
      </c>
      <c r="AL59" s="121"/>
      <c r="AM59" s="121"/>
      <c r="AN59" s="100"/>
      <c r="AO59" s="122" t="s">
        <v>47</v>
      </c>
      <c r="AP59" s="104">
        <v>4</v>
      </c>
      <c r="AQ59" s="120"/>
      <c r="AR59" s="121"/>
      <c r="AS59" s="121"/>
      <c r="AT59" s="121"/>
      <c r="AU59" s="121"/>
      <c r="AV59" s="121"/>
      <c r="AW59" s="121"/>
      <c r="AX59" s="100"/>
      <c r="AY59" s="122"/>
      <c r="AZ59" s="104"/>
      <c r="BA59" s="120"/>
      <c r="BB59" s="121"/>
      <c r="BC59" s="121"/>
      <c r="BD59" s="121"/>
      <c r="BE59" s="121"/>
      <c r="BF59" s="121"/>
      <c r="BG59" s="121"/>
      <c r="BH59" s="100"/>
      <c r="BI59" s="122"/>
      <c r="BJ59" s="104"/>
      <c r="BK59" s="120"/>
      <c r="BL59" s="121"/>
      <c r="BM59" s="121"/>
      <c r="BN59" s="121"/>
      <c r="BO59" s="121"/>
      <c r="BP59" s="121"/>
      <c r="BQ59" s="121"/>
      <c r="BR59" s="100"/>
      <c r="BS59" s="122"/>
      <c r="BT59" s="105"/>
      <c r="BU59" s="120"/>
      <c r="BV59" s="121"/>
      <c r="BW59" s="121"/>
      <c r="BX59" s="121"/>
      <c r="BY59" s="121"/>
      <c r="BZ59" s="121"/>
      <c r="CA59" s="121"/>
      <c r="CB59" s="100"/>
      <c r="CC59" s="122"/>
      <c r="CD59" s="156"/>
      <c r="CE59" s="158">
        <f>V59+AF59+AP59+AZ59+BJ59+BT59+CD59</f>
        <v>12</v>
      </c>
    </row>
    <row r="60" spans="1:83" s="11" customFormat="1" ht="16.5" customHeight="1">
      <c r="A60" s="143"/>
      <c r="B60" s="144"/>
      <c r="C60" s="144"/>
      <c r="D60" s="144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79"/>
    </row>
    <row r="61" spans="1:83" s="11" customFormat="1" ht="16.5" customHeight="1">
      <c r="A61" s="76"/>
      <c r="B61" s="16" t="s">
        <v>90</v>
      </c>
      <c r="C61" s="16"/>
      <c r="D61" s="16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78"/>
    </row>
    <row r="62" spans="1:83" s="11" customFormat="1" ht="16.5" customHeight="1">
      <c r="A62" s="75"/>
      <c r="B62" s="30"/>
      <c r="C62" s="30"/>
      <c r="D62" s="30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94"/>
    </row>
    <row r="63" spans="1:83" s="11" customFormat="1" ht="16.5" customHeight="1">
      <c r="A63" s="142"/>
      <c r="B63" s="113"/>
      <c r="C63" s="113"/>
      <c r="D63" s="113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41"/>
    </row>
    <row r="64" spans="1:248" s="55" customFormat="1" ht="15.75" customHeight="1" thickBot="1">
      <c r="A64" s="135"/>
      <c r="B64" s="136" t="s">
        <v>39</v>
      </c>
      <c r="C64" s="176"/>
      <c r="D64" s="176"/>
      <c r="E64" s="137">
        <f aca="true" t="shared" si="58" ref="E64:L64">E30+E19+E11+E58+E54+E40</f>
        <v>1875</v>
      </c>
      <c r="F64" s="138">
        <f t="shared" si="58"/>
        <v>645</v>
      </c>
      <c r="G64" s="138">
        <f t="shared" si="58"/>
        <v>720</v>
      </c>
      <c r="H64" s="138">
        <f t="shared" si="58"/>
        <v>0</v>
      </c>
      <c r="I64" s="138">
        <f t="shared" si="58"/>
        <v>0</v>
      </c>
      <c r="J64" s="138">
        <f t="shared" si="58"/>
        <v>360</v>
      </c>
      <c r="K64" s="138">
        <f t="shared" si="58"/>
        <v>60</v>
      </c>
      <c r="L64" s="138">
        <f t="shared" si="58"/>
        <v>90</v>
      </c>
      <c r="M64" s="139">
        <f aca="true" t="shared" si="59" ref="M64:AR64">M30+M19+M11+M54+M58+M40</f>
        <v>180</v>
      </c>
      <c r="N64" s="139">
        <f t="shared" si="59"/>
        <v>195</v>
      </c>
      <c r="O64" s="139">
        <f t="shared" si="59"/>
        <v>0</v>
      </c>
      <c r="P64" s="139">
        <f t="shared" si="59"/>
        <v>0</v>
      </c>
      <c r="Q64" s="139">
        <f t="shared" si="59"/>
        <v>120</v>
      </c>
      <c r="R64" s="139">
        <f t="shared" si="59"/>
        <v>0</v>
      </c>
      <c r="S64" s="139">
        <f t="shared" si="59"/>
        <v>30</v>
      </c>
      <c r="T64" s="139">
        <f t="shared" si="59"/>
        <v>0</v>
      </c>
      <c r="U64" s="140">
        <f t="shared" si="59"/>
        <v>3</v>
      </c>
      <c r="V64" s="141">
        <f t="shared" si="59"/>
        <v>30</v>
      </c>
      <c r="W64" s="139">
        <f t="shared" si="59"/>
        <v>195</v>
      </c>
      <c r="X64" s="139">
        <f t="shared" si="59"/>
        <v>225</v>
      </c>
      <c r="Y64" s="139">
        <f t="shared" si="59"/>
        <v>0</v>
      </c>
      <c r="Z64" s="139">
        <f t="shared" si="59"/>
        <v>0</v>
      </c>
      <c r="AA64" s="139">
        <f t="shared" si="59"/>
        <v>120</v>
      </c>
      <c r="AB64" s="139">
        <f t="shared" si="59"/>
        <v>0</v>
      </c>
      <c r="AC64" s="139">
        <f t="shared" si="59"/>
        <v>30</v>
      </c>
      <c r="AD64" s="139">
        <f t="shared" si="59"/>
        <v>0</v>
      </c>
      <c r="AE64" s="140">
        <f t="shared" si="59"/>
        <v>4</v>
      </c>
      <c r="AF64" s="141">
        <f t="shared" si="59"/>
        <v>30</v>
      </c>
      <c r="AG64" s="139">
        <f t="shared" si="59"/>
        <v>150</v>
      </c>
      <c r="AH64" s="139">
        <f t="shared" si="59"/>
        <v>135</v>
      </c>
      <c r="AI64" s="139">
        <f t="shared" si="59"/>
        <v>0</v>
      </c>
      <c r="AJ64" s="139">
        <f t="shared" si="59"/>
        <v>0</v>
      </c>
      <c r="AK64" s="139">
        <f t="shared" si="59"/>
        <v>120</v>
      </c>
      <c r="AL64" s="139">
        <f t="shared" si="59"/>
        <v>30</v>
      </c>
      <c r="AM64" s="139">
        <f t="shared" si="59"/>
        <v>30</v>
      </c>
      <c r="AN64" s="139">
        <f t="shared" si="59"/>
        <v>0</v>
      </c>
      <c r="AO64" s="140">
        <f t="shared" si="59"/>
        <v>2</v>
      </c>
      <c r="AP64" s="141">
        <f t="shared" si="59"/>
        <v>30</v>
      </c>
      <c r="AQ64" s="139">
        <f t="shared" si="59"/>
        <v>120</v>
      </c>
      <c r="AR64" s="139">
        <f t="shared" si="59"/>
        <v>165</v>
      </c>
      <c r="AS64" s="139">
        <f aca="true" t="shared" si="60" ref="AS64:BT64">AS30+AS19+AS11+AS54+AS58+AS40</f>
        <v>0</v>
      </c>
      <c r="AT64" s="139">
        <f t="shared" si="60"/>
        <v>0</v>
      </c>
      <c r="AU64" s="139">
        <f t="shared" si="60"/>
        <v>0</v>
      </c>
      <c r="AV64" s="139">
        <f t="shared" si="60"/>
        <v>30</v>
      </c>
      <c r="AW64" s="139">
        <f t="shared" si="60"/>
        <v>0</v>
      </c>
      <c r="AX64" s="139">
        <f t="shared" si="60"/>
        <v>0</v>
      </c>
      <c r="AY64" s="140">
        <f t="shared" si="60"/>
        <v>3</v>
      </c>
      <c r="AZ64" s="141">
        <f t="shared" si="60"/>
        <v>30</v>
      </c>
      <c r="BA64" s="139">
        <f t="shared" si="60"/>
        <v>0</v>
      </c>
      <c r="BB64" s="139">
        <f t="shared" si="60"/>
        <v>0</v>
      </c>
      <c r="BC64" s="139">
        <f t="shared" si="60"/>
        <v>0</v>
      </c>
      <c r="BD64" s="139">
        <f t="shared" si="60"/>
        <v>0</v>
      </c>
      <c r="BE64" s="139">
        <f t="shared" si="60"/>
        <v>0</v>
      </c>
      <c r="BF64" s="139">
        <f t="shared" si="60"/>
        <v>0</v>
      </c>
      <c r="BG64" s="139">
        <f t="shared" si="60"/>
        <v>0</v>
      </c>
      <c r="BH64" s="139">
        <f t="shared" si="60"/>
        <v>0</v>
      </c>
      <c r="BI64" s="140">
        <f t="shared" si="60"/>
        <v>0</v>
      </c>
      <c r="BJ64" s="141">
        <f t="shared" si="60"/>
        <v>0</v>
      </c>
      <c r="BK64" s="139">
        <f t="shared" si="60"/>
        <v>0</v>
      </c>
      <c r="BL64" s="139">
        <f t="shared" si="60"/>
        <v>0</v>
      </c>
      <c r="BM64" s="139">
        <f t="shared" si="60"/>
        <v>0</v>
      </c>
      <c r="BN64" s="139">
        <f t="shared" si="60"/>
        <v>0</v>
      </c>
      <c r="BO64" s="139">
        <f t="shared" si="60"/>
        <v>0</v>
      </c>
      <c r="BP64" s="139">
        <f t="shared" si="60"/>
        <v>0</v>
      </c>
      <c r="BQ64" s="139">
        <f t="shared" si="60"/>
        <v>0</v>
      </c>
      <c r="BR64" s="139">
        <f t="shared" si="60"/>
        <v>0</v>
      </c>
      <c r="BS64" s="140">
        <f t="shared" si="60"/>
        <v>0</v>
      </c>
      <c r="BT64" s="141">
        <f t="shared" si="60"/>
        <v>0</v>
      </c>
      <c r="BU64" s="139">
        <f aca="true" t="shared" si="61" ref="BU64:CD64">BU30+BU19+BU11+BU54+BU58</f>
        <v>0</v>
      </c>
      <c r="BV64" s="139">
        <f t="shared" si="61"/>
        <v>0</v>
      </c>
      <c r="BW64" s="139">
        <f t="shared" si="61"/>
        <v>0</v>
      </c>
      <c r="BX64" s="139">
        <f t="shared" si="61"/>
        <v>0</v>
      </c>
      <c r="BY64" s="139">
        <f t="shared" si="61"/>
        <v>0</v>
      </c>
      <c r="BZ64" s="139">
        <f t="shared" si="61"/>
        <v>0</v>
      </c>
      <c r="CA64" s="139">
        <f t="shared" si="61"/>
        <v>0</v>
      </c>
      <c r="CB64" s="139">
        <f t="shared" si="61"/>
        <v>0</v>
      </c>
      <c r="CC64" s="140">
        <f t="shared" si="61"/>
        <v>0</v>
      </c>
      <c r="CD64" s="162">
        <f t="shared" si="61"/>
        <v>0</v>
      </c>
      <c r="CE64" s="163">
        <f>CE30+CE19+CE11+CE54+CE58+CE40</f>
        <v>120</v>
      </c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</row>
    <row r="65" spans="1:248" s="20" customFormat="1" ht="11.25" customHeight="1">
      <c r="A65" s="76"/>
      <c r="B65" s="16"/>
      <c r="C65" s="16"/>
      <c r="D65" s="16"/>
      <c r="E65" s="61"/>
      <c r="F65" s="31"/>
      <c r="G65" s="31"/>
      <c r="H65" s="31"/>
      <c r="I65" s="31"/>
      <c r="J65" s="31"/>
      <c r="K65" s="31"/>
      <c r="L65" s="63" t="s">
        <v>13</v>
      </c>
      <c r="M65" s="236">
        <f>M64+N64+O64+P64+Q64+R64+S64+T64</f>
        <v>525</v>
      </c>
      <c r="N65" s="237"/>
      <c r="O65" s="237"/>
      <c r="P65" s="237"/>
      <c r="Q65" s="237"/>
      <c r="R65" s="237"/>
      <c r="S65" s="237"/>
      <c r="T65" s="238"/>
      <c r="U65" s="19"/>
      <c r="V65" s="18"/>
      <c r="W65" s="236">
        <f>W64+X64+Y64+Z64+AA64+AB64+AC64+AD64</f>
        <v>570</v>
      </c>
      <c r="X65" s="237"/>
      <c r="Y65" s="237"/>
      <c r="Z65" s="237"/>
      <c r="AA65" s="237"/>
      <c r="AB65" s="237"/>
      <c r="AC65" s="237"/>
      <c r="AD65" s="238"/>
      <c r="AE65" s="19"/>
      <c r="AF65" s="18"/>
      <c r="AG65" s="236">
        <f>AG64+AH64+AI64+AJ64+AK64+AL64+AM64+AN64</f>
        <v>465</v>
      </c>
      <c r="AH65" s="237"/>
      <c r="AI65" s="237"/>
      <c r="AJ65" s="237"/>
      <c r="AK65" s="237"/>
      <c r="AL65" s="237"/>
      <c r="AM65" s="237"/>
      <c r="AN65" s="238"/>
      <c r="AO65" s="19"/>
      <c r="AP65" s="18"/>
      <c r="AQ65" s="236">
        <f>AQ64+AR64+AS64+AT64+AU64+AV64+AW64+AX64</f>
        <v>315</v>
      </c>
      <c r="AR65" s="237"/>
      <c r="AS65" s="237"/>
      <c r="AT65" s="237"/>
      <c r="AU65" s="237"/>
      <c r="AV65" s="237"/>
      <c r="AW65" s="237"/>
      <c r="AX65" s="238"/>
      <c r="AY65" s="19"/>
      <c r="AZ65" s="53"/>
      <c r="BA65" s="236">
        <f>BA64+BB64+BC64+BD64+BE64+BF64+BG64+BH64</f>
        <v>0</v>
      </c>
      <c r="BB65" s="237"/>
      <c r="BC65" s="237"/>
      <c r="BD65" s="237"/>
      <c r="BE65" s="237"/>
      <c r="BF65" s="237"/>
      <c r="BG65" s="237"/>
      <c r="BH65" s="238"/>
      <c r="BI65" s="54"/>
      <c r="BJ65" s="53"/>
      <c r="BK65" s="236">
        <f>BK64+BL64+BM64+BN64+BO64+BP64+BQ64+BR64</f>
        <v>0</v>
      </c>
      <c r="BL65" s="237"/>
      <c r="BM65" s="237"/>
      <c r="BN65" s="237"/>
      <c r="BO65" s="237"/>
      <c r="BP65" s="237"/>
      <c r="BQ65" s="237"/>
      <c r="BR65" s="238"/>
      <c r="BS65" s="22"/>
      <c r="BT65" s="57"/>
      <c r="BU65" s="236">
        <f>BU64+BV64+BW64+BX64+BY64+BZ64+CA64+CB64</f>
        <v>0</v>
      </c>
      <c r="BV65" s="237"/>
      <c r="BW65" s="237"/>
      <c r="BX65" s="237"/>
      <c r="BY65" s="237"/>
      <c r="BZ65" s="237"/>
      <c r="CA65" s="237"/>
      <c r="CB65" s="238"/>
      <c r="CC65" s="22"/>
      <c r="CD65" s="13"/>
      <c r="CE65" s="57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</row>
    <row r="66" spans="1:83" s="11" customFormat="1" ht="16.5" customHeight="1">
      <c r="A66" s="76"/>
      <c r="B66" s="16"/>
      <c r="C66" s="16"/>
      <c r="D66" s="16"/>
      <c r="E66" s="57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</row>
    <row r="67" spans="1:82" s="20" customFormat="1" ht="11.25" customHeight="1">
      <c r="A67" s="12"/>
      <c r="B67" s="10"/>
      <c r="C67" s="10"/>
      <c r="D67" s="10"/>
      <c r="E67" s="10"/>
      <c r="F67" s="18"/>
      <c r="G67" s="10"/>
      <c r="H67" s="10"/>
      <c r="I67" s="10"/>
      <c r="J67" s="10"/>
      <c r="K67" s="10"/>
      <c r="L67" s="10"/>
      <c r="M67" s="19"/>
      <c r="N67" s="19"/>
      <c r="O67" s="19"/>
      <c r="P67" s="19"/>
      <c r="Q67" s="19"/>
      <c r="R67" s="19"/>
      <c r="S67" s="19"/>
      <c r="T67" s="19"/>
      <c r="U67" s="19"/>
      <c r="V67" s="18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22"/>
      <c r="BU67" s="6"/>
      <c r="BV67" s="6"/>
      <c r="BW67" s="6"/>
      <c r="BX67" s="6"/>
      <c r="BY67" s="6"/>
      <c r="BZ67" s="6"/>
      <c r="CA67" s="6"/>
      <c r="CB67" s="6"/>
      <c r="CC67" s="6"/>
      <c r="CD67" s="22"/>
    </row>
    <row r="68" spans="6:82" s="16" customFormat="1" ht="11.25" customHeight="1">
      <c r="F68" s="21"/>
      <c r="G68" s="21"/>
      <c r="M68" s="20"/>
      <c r="N68" s="21" t="s">
        <v>19</v>
      </c>
      <c r="O68" s="27"/>
      <c r="P68" s="27"/>
      <c r="Q68" s="27"/>
      <c r="R68" s="27"/>
      <c r="S68" s="48"/>
      <c r="T68" s="48"/>
      <c r="U68" s="48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BT68" s="22"/>
      <c r="CD68" s="22"/>
    </row>
    <row r="69" spans="1:82" s="16" customFormat="1" ht="11.25" customHeight="1">
      <c r="A69" s="34"/>
      <c r="B69" s="35"/>
      <c r="C69" s="35"/>
      <c r="D69" s="35"/>
      <c r="F69" s="21"/>
      <c r="G69" s="21"/>
      <c r="M69" s="20"/>
      <c r="N69" s="21"/>
      <c r="O69" s="27"/>
      <c r="P69" s="27"/>
      <c r="Q69" s="27"/>
      <c r="R69" s="27"/>
      <c r="S69" s="48"/>
      <c r="T69" s="48"/>
      <c r="U69" s="48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BT69" s="22"/>
      <c r="CD69" s="22"/>
    </row>
    <row r="70" spans="1:82" s="16" customFormat="1" ht="11.25" customHeight="1">
      <c r="A70" s="34"/>
      <c r="B70" s="35"/>
      <c r="C70" s="35"/>
      <c r="D70" s="35"/>
      <c r="F70" s="21"/>
      <c r="G70" s="21"/>
      <c r="M70" s="20"/>
      <c r="N70" s="21"/>
      <c r="O70" s="27"/>
      <c r="P70" s="27"/>
      <c r="Q70" s="27"/>
      <c r="R70" s="27"/>
      <c r="S70" s="48"/>
      <c r="T70" s="48"/>
      <c r="U70" s="48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BT70" s="22"/>
      <c r="CD70" s="22"/>
    </row>
    <row r="71" spans="1:82" s="16" customFormat="1" ht="11.25" customHeight="1">
      <c r="A71" s="34"/>
      <c r="B71" s="35"/>
      <c r="C71" s="35"/>
      <c r="D71" s="35"/>
      <c r="F71" s="21"/>
      <c r="G71" s="21"/>
      <c r="M71" s="20"/>
      <c r="N71" s="21"/>
      <c r="O71" s="27"/>
      <c r="P71" s="27"/>
      <c r="Q71" s="27"/>
      <c r="R71" s="27"/>
      <c r="S71" s="48"/>
      <c r="T71" s="48"/>
      <c r="U71" s="48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BT71" s="22"/>
      <c r="CD71" s="22"/>
    </row>
    <row r="72" spans="1:82" s="16" customFormat="1" ht="11.25" customHeight="1">
      <c r="A72" s="34"/>
      <c r="B72" s="35"/>
      <c r="C72" s="35"/>
      <c r="D72" s="35"/>
      <c r="F72" s="21"/>
      <c r="G72" s="21"/>
      <c r="M72" s="20"/>
      <c r="N72" s="21"/>
      <c r="O72" s="27"/>
      <c r="P72" s="27"/>
      <c r="Q72" s="27"/>
      <c r="R72" s="27"/>
      <c r="S72" s="48"/>
      <c r="T72" s="48"/>
      <c r="U72" s="48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BT72" s="22"/>
      <c r="CD72" s="22"/>
    </row>
    <row r="73" spans="1:82" s="16" customFormat="1" ht="27.75" customHeight="1">
      <c r="A73" s="34"/>
      <c r="E73" s="10"/>
      <c r="F73" s="18"/>
      <c r="G73" s="35"/>
      <c r="H73" s="18"/>
      <c r="I73" s="18"/>
      <c r="J73" s="25"/>
      <c r="K73" s="25"/>
      <c r="L73" s="25"/>
      <c r="M73" s="25"/>
      <c r="N73" s="33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36"/>
      <c r="BW73" s="19"/>
      <c r="BX73" s="19"/>
      <c r="BY73" s="19"/>
      <c r="BZ73" s="19"/>
      <c r="CA73" s="19"/>
      <c r="CB73" s="19"/>
      <c r="CC73" s="22"/>
      <c r="CD73" s="22"/>
    </row>
    <row r="74" spans="1:82" s="16" customFormat="1" ht="12" customHeight="1">
      <c r="A74" s="34"/>
      <c r="E74" s="10"/>
      <c r="F74" s="18"/>
      <c r="G74" s="35"/>
      <c r="H74" s="18"/>
      <c r="I74" s="18"/>
      <c r="J74" s="25"/>
      <c r="K74" s="25"/>
      <c r="L74" s="25"/>
      <c r="M74" s="25"/>
      <c r="N74" s="33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BL74" s="80" t="s">
        <v>35</v>
      </c>
      <c r="BM74" s="19"/>
      <c r="BN74" s="19"/>
      <c r="BO74" s="19"/>
      <c r="BP74" s="19"/>
      <c r="BR74" s="19"/>
      <c r="BS74" s="19"/>
      <c r="BT74" s="22"/>
      <c r="BV74" s="80"/>
      <c r="BX74" s="19"/>
      <c r="BY74" s="19"/>
      <c r="BZ74" s="19"/>
      <c r="CA74" s="19"/>
      <c r="CB74" s="19"/>
      <c r="CC74" s="22"/>
      <c r="CD74" s="22"/>
    </row>
    <row r="75" spans="1:82" s="16" customFormat="1" ht="10.5" customHeight="1">
      <c r="A75" s="34"/>
      <c r="E75" s="10"/>
      <c r="F75" s="18"/>
      <c r="G75" s="35"/>
      <c r="H75" s="18"/>
      <c r="I75" s="18"/>
      <c r="J75" s="25"/>
      <c r="K75" s="25"/>
      <c r="L75" s="25"/>
      <c r="M75" s="25"/>
      <c r="N75" s="33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BT75" s="22"/>
      <c r="CD75" s="22"/>
    </row>
    <row r="76" spans="1:62" ht="16.5" customHeight="1">
      <c r="A76" s="20"/>
      <c r="B76" s="47"/>
      <c r="C76" s="47"/>
      <c r="D76" s="47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10"/>
      <c r="W76" s="17"/>
      <c r="X76" s="10"/>
      <c r="Y76" s="18"/>
      <c r="Z76" s="20"/>
      <c r="AA76" s="20"/>
      <c r="AB76" s="18"/>
      <c r="AC76" s="10"/>
      <c r="AD76" s="10"/>
      <c r="AE76" s="10"/>
      <c r="AF76" s="10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25"/>
      <c r="AR76" s="25"/>
      <c r="AS76" s="25"/>
      <c r="AT76" s="25"/>
      <c r="AU76" s="25"/>
      <c r="AV76" s="25"/>
      <c r="AW76" s="34"/>
      <c r="AX76" s="34"/>
      <c r="BB76" s="34"/>
      <c r="BC76" s="34"/>
      <c r="BD76" s="34"/>
      <c r="BE76" s="34"/>
      <c r="BF76" s="34"/>
      <c r="BG76" s="34"/>
      <c r="BH76" s="34"/>
      <c r="BI76" s="34"/>
      <c r="BJ76" s="34"/>
    </row>
    <row r="77" spans="22:32" ht="16.5" customHeight="1">
      <c r="V77" s="13"/>
      <c r="W77" s="23"/>
      <c r="X77" s="24"/>
      <c r="Y77" s="24"/>
      <c r="AB77" s="24"/>
      <c r="AC77" s="24"/>
      <c r="AD77" s="24"/>
      <c r="AE77" s="24"/>
      <c r="AF77" s="24"/>
    </row>
    <row r="78" spans="22:32" ht="15.75" customHeight="1">
      <c r="V78" s="13"/>
      <c r="W78" s="23"/>
      <c r="X78" s="24"/>
      <c r="Y78" s="24"/>
      <c r="AB78" s="24"/>
      <c r="AC78" s="24"/>
      <c r="AD78" s="24"/>
      <c r="AE78" s="24"/>
      <c r="AF78" s="24"/>
    </row>
    <row r="79" spans="22:32" ht="11.25">
      <c r="V79" s="13"/>
      <c r="W79" s="23"/>
      <c r="X79" s="24"/>
      <c r="Y79" s="24"/>
      <c r="AB79" s="24"/>
      <c r="AC79" s="24"/>
      <c r="AD79" s="24"/>
      <c r="AE79" s="24"/>
      <c r="AF79" s="24"/>
    </row>
  </sheetData>
  <sheetProtection/>
  <mergeCells count="20">
    <mergeCell ref="BU9:CD9"/>
    <mergeCell ref="BU65:CB65"/>
    <mergeCell ref="BA65:BH65"/>
    <mergeCell ref="AG65:AN65"/>
    <mergeCell ref="AQ65:AX65"/>
    <mergeCell ref="BK65:BR65"/>
    <mergeCell ref="M65:T65"/>
    <mergeCell ref="W65:AD65"/>
    <mergeCell ref="E8:L8"/>
    <mergeCell ref="F9:L9"/>
    <mergeCell ref="AQ9:AZ9"/>
    <mergeCell ref="BA9:BJ9"/>
    <mergeCell ref="B9:B10"/>
    <mergeCell ref="A9:A10"/>
    <mergeCell ref="C9:D9"/>
    <mergeCell ref="W9:AF9"/>
    <mergeCell ref="M9:V9"/>
    <mergeCell ref="AX2:BK4"/>
    <mergeCell ref="AG9:AP9"/>
    <mergeCell ref="BK9:BT9"/>
  </mergeCells>
  <printOptions horizontalCentered="1"/>
  <pageMargins left="0.36" right="0.13" top="0.5" bottom="0.23" header="0.17" footer="0.1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 Konsulting s.c.</dc:creator>
  <cp:keywords/>
  <dc:description/>
  <cp:lastModifiedBy>Nati</cp:lastModifiedBy>
  <cp:lastPrinted>2019-09-28T14:33:28Z</cp:lastPrinted>
  <dcterms:created xsi:type="dcterms:W3CDTF">1999-09-27T20:26:25Z</dcterms:created>
  <dcterms:modified xsi:type="dcterms:W3CDTF">2019-11-07T17:15:45Z</dcterms:modified>
  <cp:category/>
  <cp:version/>
  <cp:contentType/>
  <cp:contentStatus/>
</cp:coreProperties>
</file>